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sset Management and Amenities Committee\Asset Register\ASSET REGISTER 2026\"/>
    </mc:Choice>
  </mc:AlternateContent>
  <xr:revisionPtr revIDLastSave="0" documentId="13_ncr:1_{64DEE593-373B-490E-8A0C-93C4D8A0C3D2}" xr6:coauthVersionLast="47" xr6:coauthVersionMax="47" xr10:uidLastSave="{00000000-0000-0000-0000-000000000000}"/>
  <bookViews>
    <workbookView xWindow="-120" yWindow="-120" windowWidth="29040" windowHeight="15720" tabRatio="764" xr2:uid="{00000000-000D-0000-FFFF-FFFF00000000}"/>
  </bookViews>
  <sheets>
    <sheet name="Summary" sheetId="1" r:id="rId1"/>
    <sheet name="1-Land &amp; Bldgs" sheetId="2" r:id="rId2"/>
    <sheet name="2-Open Space &amp; Play Areas" sheetId="3" r:id="rId3"/>
    <sheet name="3-Office &amp; Town Hall" sheetId="5" r:id="rId4"/>
    <sheet name="4-Infrastucture" sheetId="6" r:id="rId5"/>
    <sheet name="5-Community Assets" sheetId="7" r:id="rId6"/>
    <sheet name="6-Assembly Hall" sheetId="8" r:id="rId7"/>
    <sheet name="7-Grounds Equipment" sheetId="13" r:id="rId8"/>
  </sheets>
  <definedNames>
    <definedName name="_xlnm.Print_Area" localSheetId="1">'1-Land &amp; Bldgs'!$A$4:$M$51</definedName>
    <definedName name="_xlnm.Print_Area" localSheetId="2">'2-Open Space &amp; Play Areas'!$A$4:$M$236</definedName>
    <definedName name="_xlnm.Print_Area" localSheetId="3">'3-Office &amp; Town Hall'!$A$4:$M$97</definedName>
    <definedName name="_xlnm.Print_Area" localSheetId="4">'4-Infrastucture'!$A$4:$M$61</definedName>
    <definedName name="_xlnm.Print_Area" localSheetId="5">'5-Community Assets'!$A$4:$M$20</definedName>
    <definedName name="_xlnm.Print_Area" localSheetId="6">'6-Assembly Hall'!$A$4:$M$198</definedName>
    <definedName name="_xlnm.Print_Area" localSheetId="7">'7-Grounds Equipment'!$A$4:$M$61</definedName>
    <definedName name="_xlnm.Print_Titles" localSheetId="1">'1-Land &amp; Bldgs'!$1:$3</definedName>
    <definedName name="_xlnm.Print_Titles" localSheetId="2">'2-Open Space &amp; Play Areas'!$1:$3</definedName>
    <definedName name="_xlnm.Print_Titles" localSheetId="3">'3-Office &amp; Town Hall'!$1:$3</definedName>
    <definedName name="_xlnm.Print_Titles" localSheetId="4">'4-Infrastucture'!$1:$3</definedName>
    <definedName name="_xlnm.Print_Titles" localSheetId="5">'5-Community Assets'!$1:$3</definedName>
    <definedName name="_xlnm.Print_Titles" localSheetId="6">'6-Assembly Hall'!$1:$3</definedName>
    <definedName name="_xlnm.Print_Titles" localSheetId="7">'7-Grounds Equipment'!$1:$3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8" i="5" l="1"/>
  <c r="M52" i="2"/>
  <c r="M39" i="2"/>
  <c r="M18" i="7"/>
  <c r="M40" i="2"/>
  <c r="M41" i="2"/>
  <c r="M42" i="2"/>
  <c r="M43" i="2"/>
  <c r="M44" i="2"/>
  <c r="M45" i="2"/>
  <c r="M46" i="2"/>
  <c r="M47" i="2"/>
  <c r="M56" i="13"/>
  <c r="F58" i="6"/>
  <c r="I58" i="6"/>
  <c r="J58" i="6"/>
  <c r="K58" i="6"/>
  <c r="L58" i="6"/>
  <c r="M58" i="6"/>
  <c r="M4" i="8" l="1"/>
  <c r="M33" i="3"/>
  <c r="M70" i="3"/>
  <c r="M164" i="3"/>
  <c r="M32" i="3" l="1"/>
  <c r="M48" i="3"/>
  <c r="J225" i="3"/>
  <c r="M225" i="3" s="1"/>
  <c r="F225" i="3"/>
  <c r="J224" i="3"/>
  <c r="F224" i="3"/>
  <c r="M194" i="8"/>
  <c r="M12" i="2"/>
  <c r="L233" i="3"/>
  <c r="K233" i="3"/>
  <c r="J233" i="3"/>
  <c r="L227" i="3"/>
  <c r="K227" i="3"/>
  <c r="L218" i="3"/>
  <c r="K218" i="3"/>
  <c r="J218" i="3"/>
  <c r="L212" i="3"/>
  <c r="K212" i="3"/>
  <c r="J212" i="3"/>
  <c r="L197" i="3"/>
  <c r="K197" i="3"/>
  <c r="J197" i="3"/>
  <c r="L180" i="3"/>
  <c r="K180" i="3"/>
  <c r="J180" i="3"/>
  <c r="L166" i="3"/>
  <c r="K166" i="3"/>
  <c r="J166" i="3"/>
  <c r="L151" i="3"/>
  <c r="K151" i="3"/>
  <c r="J151" i="3"/>
  <c r="L137" i="3"/>
  <c r="K137" i="3"/>
  <c r="J137" i="3"/>
  <c r="L128" i="3"/>
  <c r="K128" i="3"/>
  <c r="J128" i="3"/>
  <c r="L113" i="3"/>
  <c r="K113" i="3"/>
  <c r="J113" i="3"/>
  <c r="L98" i="3"/>
  <c r="K98" i="3"/>
  <c r="J98" i="3"/>
  <c r="L85" i="3"/>
  <c r="K85" i="3"/>
  <c r="J85" i="3"/>
  <c r="L72" i="3"/>
  <c r="K72" i="3"/>
  <c r="J72" i="3"/>
  <c r="L27" i="3"/>
  <c r="K27" i="3"/>
  <c r="J27" i="3"/>
  <c r="L97" i="5"/>
  <c r="K97" i="5"/>
  <c r="J97" i="5"/>
  <c r="M53" i="6"/>
  <c r="L53" i="6"/>
  <c r="K53" i="6"/>
  <c r="J53" i="6"/>
  <c r="L20" i="7"/>
  <c r="K20" i="7"/>
  <c r="J20" i="7"/>
  <c r="K196" i="8"/>
  <c r="J196" i="8"/>
  <c r="L184" i="8"/>
  <c r="K184" i="8"/>
  <c r="J184" i="8"/>
  <c r="L176" i="8"/>
  <c r="K176" i="8"/>
  <c r="J176" i="8"/>
  <c r="L170" i="8"/>
  <c r="K170" i="8"/>
  <c r="J170" i="8"/>
  <c r="K153" i="8"/>
  <c r="J153" i="8"/>
  <c r="L136" i="8"/>
  <c r="K136" i="8"/>
  <c r="J136" i="8"/>
  <c r="L127" i="8"/>
  <c r="K127" i="8"/>
  <c r="J127" i="8"/>
  <c r="L117" i="8"/>
  <c r="K117" i="8"/>
  <c r="J117" i="8"/>
  <c r="L111" i="8"/>
  <c r="K111" i="8"/>
  <c r="J111" i="8"/>
  <c r="L95" i="8"/>
  <c r="K95" i="8"/>
  <c r="J95" i="8"/>
  <c r="L84" i="8"/>
  <c r="K84" i="8"/>
  <c r="J84" i="8"/>
  <c r="L75" i="8"/>
  <c r="K75" i="8"/>
  <c r="J75" i="8"/>
  <c r="L69" i="8"/>
  <c r="K69" i="8"/>
  <c r="J69" i="8"/>
  <c r="L54" i="8"/>
  <c r="K54" i="8"/>
  <c r="J54" i="8"/>
  <c r="L46" i="8"/>
  <c r="K46" i="8"/>
  <c r="J46" i="8"/>
  <c r="L35" i="8"/>
  <c r="K35" i="8"/>
  <c r="J35" i="8"/>
  <c r="L28" i="8"/>
  <c r="K28" i="8"/>
  <c r="J28" i="8"/>
  <c r="L20" i="8"/>
  <c r="K20" i="8"/>
  <c r="J20" i="8"/>
  <c r="L59" i="13"/>
  <c r="K59" i="13"/>
  <c r="J59" i="13"/>
  <c r="L51" i="13"/>
  <c r="K51" i="13"/>
  <c r="J51" i="13"/>
  <c r="L46" i="13"/>
  <c r="K46" i="13"/>
  <c r="J46" i="13"/>
  <c r="M31" i="13"/>
  <c r="L31" i="13"/>
  <c r="K31" i="13"/>
  <c r="J31" i="13"/>
  <c r="I31" i="13"/>
  <c r="L27" i="13"/>
  <c r="K27" i="13"/>
  <c r="J27" i="13"/>
  <c r="L21" i="13"/>
  <c r="K21" i="13"/>
  <c r="J21" i="13"/>
  <c r="L49" i="2"/>
  <c r="K49" i="2"/>
  <c r="J49" i="2"/>
  <c r="L37" i="2"/>
  <c r="K37" i="2"/>
  <c r="J37" i="2"/>
  <c r="M231" i="3"/>
  <c r="M223" i="3"/>
  <c r="M222" i="3"/>
  <c r="M221" i="3"/>
  <c r="M21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78" i="3"/>
  <c r="M177" i="3"/>
  <c r="M176" i="3"/>
  <c r="M175" i="3"/>
  <c r="M174" i="3"/>
  <c r="M173" i="3"/>
  <c r="M172" i="3"/>
  <c r="M171" i="3"/>
  <c r="M170" i="3"/>
  <c r="M169" i="3"/>
  <c r="M149" i="3"/>
  <c r="M148" i="3"/>
  <c r="M147" i="3"/>
  <c r="M146" i="3"/>
  <c r="M145" i="3"/>
  <c r="M144" i="3"/>
  <c r="M143" i="3"/>
  <c r="M142" i="3"/>
  <c r="M140" i="3"/>
  <c r="M135" i="3"/>
  <c r="M134" i="3"/>
  <c r="M133" i="3"/>
  <c r="M132" i="3"/>
  <c r="M126" i="3"/>
  <c r="M125" i="3"/>
  <c r="M124" i="3"/>
  <c r="M123" i="3"/>
  <c r="M122" i="3"/>
  <c r="M121" i="3"/>
  <c r="M120" i="3"/>
  <c r="M119" i="3"/>
  <c r="M118" i="3"/>
  <c r="M117" i="3"/>
  <c r="M111" i="3"/>
  <c r="M110" i="3"/>
  <c r="M109" i="3"/>
  <c r="M108" i="3"/>
  <c r="M107" i="3"/>
  <c r="M106" i="3"/>
  <c r="M104" i="3"/>
  <c r="M103" i="3"/>
  <c r="M102" i="3"/>
  <c r="M101" i="3"/>
  <c r="M96" i="3"/>
  <c r="M95" i="3"/>
  <c r="M94" i="3"/>
  <c r="M93" i="3"/>
  <c r="M92" i="3"/>
  <c r="M91" i="3"/>
  <c r="M90" i="3"/>
  <c r="M88" i="3"/>
  <c r="M83" i="3"/>
  <c r="M82" i="3"/>
  <c r="M81" i="3"/>
  <c r="M80" i="3"/>
  <c r="M79" i="3"/>
  <c r="M78" i="3"/>
  <c r="M77" i="3"/>
  <c r="M75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1" i="3"/>
  <c r="M30" i="3"/>
  <c r="M24" i="3"/>
  <c r="M23" i="3"/>
  <c r="M22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21" i="3"/>
  <c r="M57" i="13"/>
  <c r="M55" i="13"/>
  <c r="M44" i="13"/>
  <c r="M43" i="13"/>
  <c r="M42" i="13"/>
  <c r="M41" i="13"/>
  <c r="M40" i="13"/>
  <c r="M39" i="13"/>
  <c r="M37" i="13"/>
  <c r="M36" i="13"/>
  <c r="M35" i="13"/>
  <c r="M25" i="13"/>
  <c r="M19" i="13"/>
  <c r="M18" i="13"/>
  <c r="M17" i="13"/>
  <c r="M16" i="13"/>
  <c r="M13" i="13"/>
  <c r="M12" i="13"/>
  <c r="M11" i="13"/>
  <c r="M10" i="13"/>
  <c r="M8" i="13"/>
  <c r="M7" i="13"/>
  <c r="M6" i="13"/>
  <c r="M5" i="13"/>
  <c r="M4" i="13"/>
  <c r="F31" i="13"/>
  <c r="F46" i="13"/>
  <c r="F51" i="13"/>
  <c r="F59" i="13"/>
  <c r="F27" i="13"/>
  <c r="F21" i="13"/>
  <c r="F20" i="8"/>
  <c r="F28" i="8"/>
  <c r="F35" i="8"/>
  <c r="F46" i="8"/>
  <c r="F54" i="8"/>
  <c r="F69" i="8"/>
  <c r="F75" i="8"/>
  <c r="F84" i="8"/>
  <c r="F95" i="8"/>
  <c r="F111" i="8"/>
  <c r="F117" i="8"/>
  <c r="F127" i="8"/>
  <c r="F136" i="8"/>
  <c r="F153" i="8"/>
  <c r="F170" i="8"/>
  <c r="F176" i="8"/>
  <c r="F184" i="8"/>
  <c r="F196" i="8"/>
  <c r="F20" i="7"/>
  <c r="F53" i="6"/>
  <c r="F97" i="5"/>
  <c r="F233" i="3"/>
  <c r="F218" i="3"/>
  <c r="F212" i="3"/>
  <c r="F197" i="3"/>
  <c r="F180" i="3"/>
  <c r="F166" i="3"/>
  <c r="F151" i="3"/>
  <c r="F137" i="3"/>
  <c r="F128" i="3"/>
  <c r="F113" i="3"/>
  <c r="F98" i="3"/>
  <c r="F85" i="3"/>
  <c r="F72" i="3"/>
  <c r="F27" i="3"/>
  <c r="F49" i="2"/>
  <c r="F37" i="2"/>
  <c r="M38" i="13" l="1"/>
  <c r="M15" i="13"/>
  <c r="M14" i="13"/>
  <c r="F227" i="3"/>
  <c r="J227" i="3"/>
  <c r="J236" i="3" s="1"/>
  <c r="D8" i="1" s="1"/>
  <c r="I233" i="3"/>
  <c r="M224" i="3"/>
  <c r="M227" i="3" s="1"/>
  <c r="I137" i="3"/>
  <c r="M131" i="3"/>
  <c r="M105" i="3"/>
  <c r="M113" i="3" s="1"/>
  <c r="I113" i="3"/>
  <c r="M141" i="3"/>
  <c r="M151" i="3" s="1"/>
  <c r="I72" i="3"/>
  <c r="I197" i="3"/>
  <c r="I85" i="3"/>
  <c r="M76" i="3"/>
  <c r="M85" i="3" s="1"/>
  <c r="I180" i="3"/>
  <c r="I166" i="3"/>
  <c r="I227" i="3"/>
  <c r="M89" i="3"/>
  <c r="M98" i="3" s="1"/>
  <c r="I51" i="13"/>
  <c r="M49" i="13"/>
  <c r="M9" i="13"/>
  <c r="I27" i="13"/>
  <c r="M24" i="13"/>
  <c r="M27" i="13" s="1"/>
  <c r="M34" i="13"/>
  <c r="I59" i="13"/>
  <c r="M54" i="13"/>
  <c r="M59" i="13" s="1"/>
  <c r="M190" i="8"/>
  <c r="M189" i="8"/>
  <c r="M188" i="8"/>
  <c r="M181" i="8"/>
  <c r="M180" i="8"/>
  <c r="M174" i="8"/>
  <c r="M168" i="8"/>
  <c r="M167" i="8"/>
  <c r="M166" i="8"/>
  <c r="M165" i="8"/>
  <c r="M164" i="8"/>
  <c r="M163" i="8"/>
  <c r="M162" i="8"/>
  <c r="M161" i="8"/>
  <c r="M160" i="8"/>
  <c r="M159" i="8"/>
  <c r="M158" i="8"/>
  <c r="M157" i="8"/>
  <c r="M151" i="8"/>
  <c r="M149" i="8"/>
  <c r="M148" i="8"/>
  <c r="M147" i="8"/>
  <c r="M146" i="8"/>
  <c r="M145" i="8"/>
  <c r="M144" i="8"/>
  <c r="M143" i="8"/>
  <c r="M142" i="8"/>
  <c r="M141" i="8"/>
  <c r="M140" i="8"/>
  <c r="M134" i="8"/>
  <c r="M133" i="8"/>
  <c r="M132" i="8"/>
  <c r="M131" i="8"/>
  <c r="M125" i="8"/>
  <c r="M124" i="8"/>
  <c r="M123" i="8"/>
  <c r="M122" i="8"/>
  <c r="M121" i="8"/>
  <c r="M115" i="8"/>
  <c r="M109" i="8"/>
  <c r="M108" i="8"/>
  <c r="M107" i="8"/>
  <c r="M106" i="8"/>
  <c r="M105" i="8"/>
  <c r="M104" i="8"/>
  <c r="M103" i="8"/>
  <c r="M102" i="8"/>
  <c r="M101" i="8"/>
  <c r="M100" i="8"/>
  <c r="M99" i="8"/>
  <c r="M93" i="8"/>
  <c r="M92" i="8"/>
  <c r="M91" i="8"/>
  <c r="M90" i="8"/>
  <c r="M89" i="8"/>
  <c r="M88" i="8"/>
  <c r="M82" i="8"/>
  <c r="M81" i="8"/>
  <c r="M80" i="8"/>
  <c r="M79" i="8"/>
  <c r="M73" i="8"/>
  <c r="M67" i="8"/>
  <c r="M66" i="8"/>
  <c r="M65" i="8"/>
  <c r="M64" i="8"/>
  <c r="M63" i="8"/>
  <c r="M62" i="8"/>
  <c r="M61" i="8"/>
  <c r="M60" i="8"/>
  <c r="M59" i="8"/>
  <c r="M58" i="8"/>
  <c r="M52" i="8"/>
  <c r="M51" i="8"/>
  <c r="M50" i="8"/>
  <c r="M44" i="8"/>
  <c r="M43" i="8"/>
  <c r="M42" i="8"/>
  <c r="M41" i="8"/>
  <c r="M40" i="8"/>
  <c r="M39" i="8"/>
  <c r="M33" i="8"/>
  <c r="M32" i="8"/>
  <c r="M26" i="8"/>
  <c r="M25" i="8"/>
  <c r="M24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F11" i="1"/>
  <c r="E11" i="1"/>
  <c r="D11" i="1"/>
  <c r="I20" i="7"/>
  <c r="C11" i="1" s="1"/>
  <c r="M17" i="7"/>
  <c r="M14" i="7"/>
  <c r="M12" i="7"/>
  <c r="M11" i="7"/>
  <c r="M10" i="7"/>
  <c r="M7" i="7"/>
  <c r="M6" i="7"/>
  <c r="M5" i="7"/>
  <c r="M4" i="7"/>
  <c r="I53" i="6"/>
  <c r="I61" i="6" s="1"/>
  <c r="C10" i="1" s="1"/>
  <c r="M94" i="5"/>
  <c r="M93" i="5"/>
  <c r="M92" i="5"/>
  <c r="M91" i="5"/>
  <c r="M90" i="5"/>
  <c r="M89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69" i="5"/>
  <c r="M65" i="5"/>
  <c r="M62" i="5"/>
  <c r="M57" i="5"/>
  <c r="M54" i="5"/>
  <c r="M52" i="5"/>
  <c r="M73" i="5"/>
  <c r="M68" i="5"/>
  <c r="M63" i="5"/>
  <c r="M58" i="5"/>
  <c r="M53" i="5"/>
  <c r="M74" i="5"/>
  <c r="M70" i="5"/>
  <c r="M64" i="5"/>
  <c r="M61" i="5"/>
  <c r="M55" i="5"/>
  <c r="M42" i="5"/>
  <c r="M56" i="5"/>
  <c r="M49" i="5"/>
  <c r="M48" i="5"/>
  <c r="M45" i="5"/>
  <c r="M44" i="5"/>
  <c r="M43" i="5"/>
  <c r="M39" i="5"/>
  <c r="M38" i="5"/>
  <c r="M37" i="5"/>
  <c r="M36" i="5"/>
  <c r="M35" i="5"/>
  <c r="M34" i="5"/>
  <c r="F9" i="1"/>
  <c r="E9" i="1"/>
  <c r="D9" i="1"/>
  <c r="I212" i="3"/>
  <c r="M210" i="3"/>
  <c r="M209" i="3"/>
  <c r="M208" i="3"/>
  <c r="M207" i="3"/>
  <c r="M206" i="3"/>
  <c r="M205" i="3"/>
  <c r="M204" i="3"/>
  <c r="M203" i="3"/>
  <c r="M202" i="3"/>
  <c r="M201" i="3"/>
  <c r="M200" i="3"/>
  <c r="M163" i="3"/>
  <c r="M162" i="3"/>
  <c r="M161" i="3"/>
  <c r="M160" i="3"/>
  <c r="M159" i="3"/>
  <c r="M158" i="3"/>
  <c r="M156" i="3"/>
  <c r="M155" i="3"/>
  <c r="M154" i="3"/>
  <c r="M25" i="3"/>
  <c r="I27" i="3"/>
  <c r="M5" i="3"/>
  <c r="M18" i="2"/>
  <c r="M19" i="2"/>
  <c r="M15" i="2"/>
  <c r="M10" i="2"/>
  <c r="M16" i="2"/>
  <c r="I49" i="2"/>
  <c r="M17" i="2"/>
  <c r="M9" i="2"/>
  <c r="M7" i="2"/>
  <c r="M32" i="2"/>
  <c r="M31" i="2"/>
  <c r="M30" i="2"/>
  <c r="M29" i="2"/>
  <c r="M27" i="2"/>
  <c r="M26" i="2"/>
  <c r="M24" i="2"/>
  <c r="M22" i="2"/>
  <c r="M33" i="2"/>
  <c r="L236" i="3"/>
  <c r="F8" i="1" s="1"/>
  <c r="K236" i="3"/>
  <c r="E8" i="1" s="1"/>
  <c r="M197" i="3"/>
  <c r="M180" i="3"/>
  <c r="M72" i="3"/>
  <c r="M61" i="6"/>
  <c r="L61" i="6"/>
  <c r="F10" i="1" s="1"/>
  <c r="K61" i="6"/>
  <c r="E10" i="1" s="1"/>
  <c r="J61" i="6"/>
  <c r="D10" i="1" s="1"/>
  <c r="K198" i="8"/>
  <c r="E12" i="1" s="1"/>
  <c r="J198" i="8"/>
  <c r="D12" i="1" s="1"/>
  <c r="L196" i="8"/>
  <c r="L153" i="8"/>
  <c r="L61" i="13"/>
  <c r="F13" i="1" s="1"/>
  <c r="K61" i="13"/>
  <c r="E13" i="1" s="1"/>
  <c r="J61" i="13"/>
  <c r="D13" i="1" s="1"/>
  <c r="L51" i="2"/>
  <c r="F7" i="1" s="1"/>
  <c r="K51" i="2"/>
  <c r="E7" i="1" s="1"/>
  <c r="J51" i="2"/>
  <c r="D7" i="1" s="1"/>
  <c r="M49" i="2"/>
  <c r="M150" i="8"/>
  <c r="F61" i="13"/>
  <c r="F198" i="8"/>
  <c r="F51" i="2"/>
  <c r="F61" i="6"/>
  <c r="M62" i="6" l="1"/>
  <c r="I21" i="13"/>
  <c r="M21" i="13"/>
  <c r="M46" i="13"/>
  <c r="I46" i="13"/>
  <c r="M51" i="13"/>
  <c r="M34" i="2"/>
  <c r="M28" i="2"/>
  <c r="M23" i="2"/>
  <c r="I37" i="2"/>
  <c r="F236" i="3"/>
  <c r="M25" i="5"/>
  <c r="M19" i="5"/>
  <c r="M17" i="5"/>
  <c r="M13" i="5"/>
  <c r="M26" i="5"/>
  <c r="M21" i="5"/>
  <c r="M18" i="5"/>
  <c r="M15" i="5"/>
  <c r="M14" i="5"/>
  <c r="M8" i="5"/>
  <c r="M22" i="5"/>
  <c r="M20" i="5"/>
  <c r="M16" i="5"/>
  <c r="M9" i="5"/>
  <c r="M33" i="5"/>
  <c r="M32" i="5"/>
  <c r="M31" i="5"/>
  <c r="M30" i="5"/>
  <c r="M29" i="5"/>
  <c r="M7" i="5"/>
  <c r="M137" i="3"/>
  <c r="M5" i="2"/>
  <c r="M11" i="2"/>
  <c r="M35" i="2"/>
  <c r="M25" i="2"/>
  <c r="M8" i="2"/>
  <c r="M6" i="2"/>
  <c r="G10" i="1"/>
  <c r="M230" i="3"/>
  <c r="M233" i="3" s="1"/>
  <c r="M27" i="3"/>
  <c r="I218" i="3"/>
  <c r="M215" i="3"/>
  <c r="M218" i="3" s="1"/>
  <c r="M157" i="3"/>
  <c r="M166" i="3" s="1"/>
  <c r="I98" i="3"/>
  <c r="M116" i="3"/>
  <c r="M128" i="3" s="1"/>
  <c r="I128" i="3"/>
  <c r="I151" i="3"/>
  <c r="M187" i="8"/>
  <c r="M196" i="8" s="1"/>
  <c r="I196" i="8"/>
  <c r="M179" i="8"/>
  <c r="M184" i="8" s="1"/>
  <c r="I184" i="8"/>
  <c r="I176" i="8"/>
  <c r="M173" i="8"/>
  <c r="M176" i="8" s="1"/>
  <c r="M156" i="8"/>
  <c r="M170" i="8" s="1"/>
  <c r="I170" i="8"/>
  <c r="M139" i="8"/>
  <c r="M153" i="8" s="1"/>
  <c r="I153" i="8"/>
  <c r="M130" i="8"/>
  <c r="M136" i="8" s="1"/>
  <c r="I136" i="8"/>
  <c r="I127" i="8"/>
  <c r="M120" i="8"/>
  <c r="M127" i="8" s="1"/>
  <c r="M114" i="8"/>
  <c r="M117" i="8" s="1"/>
  <c r="I117" i="8"/>
  <c r="M98" i="8"/>
  <c r="M111" i="8" s="1"/>
  <c r="I111" i="8"/>
  <c r="M87" i="8"/>
  <c r="M95" i="8" s="1"/>
  <c r="I95" i="8"/>
  <c r="I84" i="8"/>
  <c r="M78" i="8"/>
  <c r="M84" i="8" s="1"/>
  <c r="I75" i="8"/>
  <c r="M72" i="8"/>
  <c r="M75" i="8" s="1"/>
  <c r="M57" i="8"/>
  <c r="M69" i="8" s="1"/>
  <c r="I69" i="8"/>
  <c r="M49" i="8"/>
  <c r="M54" i="8" s="1"/>
  <c r="I54" i="8"/>
  <c r="M38" i="8"/>
  <c r="M46" i="8" s="1"/>
  <c r="I46" i="8"/>
  <c r="M31" i="8"/>
  <c r="M35" i="8" s="1"/>
  <c r="I35" i="8"/>
  <c r="I28" i="8"/>
  <c r="M23" i="8"/>
  <c r="M28" i="8" s="1"/>
  <c r="M20" i="8"/>
  <c r="I20" i="8"/>
  <c r="G11" i="1"/>
  <c r="M20" i="7"/>
  <c r="M21" i="7" s="1"/>
  <c r="I97" i="5"/>
  <c r="C9" i="1" s="1"/>
  <c r="E14" i="1"/>
  <c r="D14" i="1"/>
  <c r="M212" i="3"/>
  <c r="L198" i="8"/>
  <c r="F12" i="1" s="1"/>
  <c r="I61" i="13" l="1"/>
  <c r="C13" i="1" s="1"/>
  <c r="M61" i="13"/>
  <c r="I198" i="8"/>
  <c r="C12" i="1" s="1"/>
  <c r="M97" i="5"/>
  <c r="I51" i="2"/>
  <c r="M37" i="2"/>
  <c r="M51" i="2" s="1"/>
  <c r="I236" i="3"/>
  <c r="C8" i="1" s="1"/>
  <c r="G8" i="1" s="1"/>
  <c r="F14" i="1"/>
  <c r="G9" i="1"/>
  <c r="M236" i="3"/>
  <c r="M237" i="3" s="1"/>
  <c r="M198" i="8"/>
  <c r="M199" i="8" s="1"/>
  <c r="M62" i="13" l="1"/>
  <c r="G13" i="1"/>
  <c r="C7" i="1"/>
  <c r="G7" i="1" s="1"/>
  <c r="G12" i="1"/>
  <c r="C14" i="1" l="1"/>
  <c r="G14" i="1"/>
</calcChain>
</file>

<file path=xl/sharedStrings.xml><?xml version="1.0" encoding="utf-8"?>
<sst xmlns="http://schemas.openxmlformats.org/spreadsheetml/2006/main" count="789" uniqueCount="522">
  <si>
    <t>Subtotal</t>
  </si>
  <si>
    <t>Description</t>
  </si>
  <si>
    <t>Condition</t>
  </si>
  <si>
    <t>Supplier</t>
  </si>
  <si>
    <t>B/fwd</t>
  </si>
  <si>
    <t>C/fwd</t>
  </si>
  <si>
    <r>
      <rPr>
        <b/>
        <u/>
        <sz val="10"/>
        <rFont val="Aptos"/>
        <family val="2"/>
      </rPr>
      <t>Melksham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Town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Council</t>
    </r>
  </si>
  <si>
    <r>
      <rPr>
        <sz val="10"/>
        <rFont val="Aptos"/>
        <family val="2"/>
      </rPr>
      <t>Land and Buildings</t>
    </r>
  </si>
  <si>
    <r>
      <rPr>
        <sz val="10"/>
        <rFont val="Aptos"/>
        <family val="2"/>
      </rPr>
      <t>Office-Town Hall</t>
    </r>
  </si>
  <si>
    <r>
      <rPr>
        <sz val="10"/>
        <rFont val="Aptos"/>
        <family val="2"/>
      </rPr>
      <t>Infrastructure Assets</t>
    </r>
  </si>
  <si>
    <r>
      <rPr>
        <sz val="10"/>
        <rFont val="Aptos"/>
        <family val="2"/>
      </rPr>
      <t>Community Assets</t>
    </r>
  </si>
  <si>
    <r>
      <rPr>
        <sz val="10"/>
        <rFont val="Aptos"/>
        <family val="2"/>
      </rPr>
      <t>Assembly Hall</t>
    </r>
  </si>
  <si>
    <r>
      <rPr>
        <b/>
        <sz val="10"/>
        <rFont val="Aptos"/>
        <family val="2"/>
      </rPr>
      <t>Land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&amp;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Buildings</t>
    </r>
  </si>
  <si>
    <r>
      <rPr>
        <b/>
        <sz val="10"/>
        <rFont val="Aptos"/>
        <family val="2"/>
      </rPr>
      <t>Unit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Cost</t>
    </r>
  </si>
  <si>
    <r>
      <rPr>
        <b/>
        <u/>
        <sz val="10"/>
        <rFont val="Aptos"/>
        <family val="2"/>
      </rPr>
      <t>BUILDINGS</t>
    </r>
  </si>
  <si>
    <r>
      <rPr>
        <sz val="10"/>
        <rFont val="Aptos"/>
        <family val="2"/>
      </rPr>
      <t>Town Hall Building</t>
    </r>
  </si>
  <si>
    <r>
      <rPr>
        <sz val="10"/>
        <rFont val="Aptos"/>
        <family val="2"/>
      </rPr>
      <t>Old Fire Station &amp; Garage -Art House Café</t>
    </r>
  </si>
  <si>
    <r>
      <rPr>
        <sz val="10"/>
        <rFont val="Aptos"/>
        <family val="2"/>
      </rPr>
      <t>31 Market Place</t>
    </r>
  </si>
  <si>
    <r>
      <rPr>
        <sz val="10"/>
        <rFont val="Aptos"/>
        <family val="2"/>
      </rPr>
      <t>The Round House Church St</t>
    </r>
  </si>
  <si>
    <r>
      <rPr>
        <sz val="10"/>
        <rFont val="Aptos"/>
        <family val="2"/>
      </rPr>
      <t>Bath Road toilets</t>
    </r>
  </si>
  <si>
    <r>
      <rPr>
        <sz val="10"/>
        <rFont val="Aptos"/>
        <family val="2"/>
      </rPr>
      <t>Cricket Pavilion</t>
    </r>
  </si>
  <si>
    <r>
      <rPr>
        <b/>
        <u/>
        <sz val="10"/>
        <rFont val="Aptos"/>
        <family val="2"/>
      </rPr>
      <t>LAND</t>
    </r>
  </si>
  <si>
    <r>
      <rPr>
        <sz val="10"/>
        <rFont val="Aptos"/>
        <family val="2"/>
      </rPr>
      <t>Forester Park Play Area</t>
    </r>
  </si>
  <si>
    <r>
      <rPr>
        <sz val="10"/>
        <rFont val="Aptos"/>
        <family val="2"/>
      </rPr>
      <t>Lewington Close Play Area</t>
    </r>
  </si>
  <si>
    <r>
      <rPr>
        <sz val="10"/>
        <rFont val="Aptos"/>
        <family val="2"/>
      </rPr>
      <t>King George V Park</t>
    </r>
  </si>
  <si>
    <r>
      <rPr>
        <sz val="10"/>
        <rFont val="Aptos"/>
        <family val="2"/>
      </rPr>
      <t>Spritualist Garden</t>
    </r>
  </si>
  <si>
    <r>
      <rPr>
        <sz val="10"/>
        <rFont val="Aptos"/>
        <family val="2"/>
      </rPr>
      <t>Water Troughs (4201/203)</t>
    </r>
  </si>
  <si>
    <r>
      <rPr>
        <b/>
        <u/>
        <sz val="10"/>
        <rFont val="Aptos"/>
        <family val="2"/>
      </rPr>
      <t>KGV</t>
    </r>
  </si>
  <si>
    <r>
      <rPr>
        <sz val="10"/>
        <rFont val="Aptos"/>
        <family val="2"/>
      </rPr>
      <t>LVT Flooring (9244/901)</t>
    </r>
  </si>
  <si>
    <r>
      <rPr>
        <sz val="10"/>
        <rFont val="Aptos"/>
        <family val="2"/>
      </rPr>
      <t>Jack's Kitchen Ltd</t>
    </r>
  </si>
  <si>
    <r>
      <rPr>
        <sz val="10"/>
        <rFont val="Aptos"/>
        <family val="2"/>
      </rPr>
      <t>Air Con Unit (9244/901)</t>
    </r>
  </si>
  <si>
    <r>
      <rPr>
        <sz val="10"/>
        <rFont val="Aptos"/>
        <family val="2"/>
      </rPr>
      <t>Colder Refrigeration Services</t>
    </r>
  </si>
  <si>
    <r>
      <rPr>
        <sz val="10"/>
        <rFont val="Aptos"/>
        <family val="2"/>
      </rPr>
      <t>Fire Alarm-Pavillion (9244/901)</t>
    </r>
  </si>
  <si>
    <r>
      <rPr>
        <sz val="10"/>
        <rFont val="Aptos"/>
        <family val="2"/>
      </rPr>
      <t>KAN Connections</t>
    </r>
  </si>
  <si>
    <r>
      <rPr>
        <sz val="10"/>
        <rFont val="Aptos"/>
        <family val="2"/>
      </rPr>
      <t>Intruder Alarm-Pavillion (9244/901)</t>
    </r>
  </si>
  <si>
    <r>
      <rPr>
        <sz val="10"/>
        <rFont val="Aptos"/>
        <family val="2"/>
      </rPr>
      <t>Pavillion Refurbuish (9244/901)</t>
    </r>
  </si>
  <si>
    <r>
      <rPr>
        <sz val="10"/>
        <rFont val="Aptos"/>
        <family val="2"/>
      </rPr>
      <t>Pavillion Electrics (9244/901)</t>
    </r>
  </si>
  <si>
    <r>
      <rPr>
        <sz val="10"/>
        <rFont val="Aptos"/>
        <family val="2"/>
      </rPr>
      <t>Pavillion CCTV (9244/901)</t>
    </r>
  </si>
  <si>
    <r>
      <rPr>
        <sz val="10"/>
        <rFont val="Aptos"/>
        <family val="2"/>
      </rPr>
      <t>Pavillion Final Works(9244/901)</t>
    </r>
  </si>
  <si>
    <r>
      <rPr>
        <sz val="10"/>
        <rFont val="Aptos"/>
        <family val="2"/>
      </rPr>
      <t>Works on Jack's Kitchen (9202/901)</t>
    </r>
  </si>
  <si>
    <r>
      <rPr>
        <sz val="10"/>
        <rFont val="Aptos"/>
        <family val="2"/>
      </rPr>
      <t>Flooring and Walls (9202/901)</t>
    </r>
  </si>
  <si>
    <r>
      <rPr>
        <sz val="10"/>
        <rFont val="Aptos"/>
        <family val="2"/>
      </rPr>
      <t>Doors/Frames (9202/901)</t>
    </r>
  </si>
  <si>
    <r>
      <rPr>
        <sz val="10"/>
        <rFont val="Aptos"/>
        <family val="2"/>
      </rPr>
      <t>Refurbish of Pavillion (9202/901)</t>
    </r>
  </si>
  <si>
    <r>
      <rPr>
        <sz val="10"/>
        <rFont val="Aptos"/>
        <family val="2"/>
      </rPr>
      <t>Mosquito Nets (4256/204)</t>
    </r>
  </si>
  <si>
    <r>
      <rPr>
        <sz val="10"/>
        <rFont val="Aptos"/>
        <family val="2"/>
      </rPr>
      <t>Windows - Pavillion (4256/204)</t>
    </r>
  </si>
  <si>
    <r>
      <rPr>
        <b/>
        <u/>
        <sz val="10"/>
        <rFont val="Aptos"/>
        <family val="2"/>
      </rPr>
      <t>Allotments</t>
    </r>
    <r>
      <rPr>
        <u/>
        <sz val="10"/>
        <rFont val="Aptos"/>
        <family val="2"/>
      </rPr>
      <t> </t>
    </r>
  </si>
  <si>
    <r>
      <rPr>
        <sz val="10"/>
        <rFont val="Aptos"/>
        <family val="2"/>
      </rPr>
      <t>Re Build Value</t>
    </r>
    <r>
      <rPr>
        <sz val="10"/>
        <color rgb="FF000000"/>
        <rFont val="Aptos"/>
        <family val="2"/>
      </rPr>
      <t xml:space="preserve"> 14/06/2022</t>
    </r>
  </si>
  <si>
    <t>Category Total</t>
  </si>
  <si>
    <t>New</t>
  </si>
  <si>
    <t>Cableway</t>
  </si>
  <si>
    <t>Healthmatic</t>
  </si>
  <si>
    <t>Submarine</t>
  </si>
  <si>
    <t>Nessie</t>
  </si>
  <si>
    <t>Fencing</t>
  </si>
  <si>
    <t>Gate</t>
  </si>
  <si>
    <t>Bin</t>
  </si>
  <si>
    <t>Signage</t>
  </si>
  <si>
    <t>Bench</t>
  </si>
  <si>
    <t>Rocker</t>
  </si>
  <si>
    <t>Slide</t>
  </si>
  <si>
    <t>Carousel</t>
  </si>
  <si>
    <t>MUGA</t>
  </si>
  <si>
    <t>Gates</t>
  </si>
  <si>
    <t>Climber</t>
  </si>
  <si>
    <t>Multiplay</t>
  </si>
  <si>
    <t>Bins</t>
  </si>
  <si>
    <r>
      <rPr>
        <b/>
        <sz val="10"/>
        <rFont val="Aptos"/>
        <family val="2"/>
      </rPr>
      <t>Open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Spaces/Play</t>
    </r>
  </si>
  <si>
    <r>
      <rPr>
        <b/>
        <u/>
        <sz val="10"/>
        <rFont val="Aptos"/>
        <family val="2"/>
      </rPr>
      <t>Methuen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Avenue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Play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Area</t>
    </r>
  </si>
  <si>
    <r>
      <rPr>
        <sz val="10"/>
        <rFont val="Aptos"/>
        <family val="2"/>
      </rPr>
      <t>1 Multiplay unit</t>
    </r>
  </si>
  <si>
    <r>
      <rPr>
        <sz val="10"/>
        <rFont val="Aptos"/>
        <family val="2"/>
      </rPr>
      <t>1 Spring dog (Polynesia)</t>
    </r>
  </si>
  <si>
    <r>
      <rPr>
        <sz val="10"/>
        <rFont val="Aptos"/>
        <family val="2"/>
      </rPr>
      <t>1 Basketball ring &amp; blackboard on post</t>
    </r>
  </si>
  <si>
    <r>
      <rPr>
        <sz val="10"/>
        <rFont val="Aptos"/>
        <family val="2"/>
      </rPr>
      <t>1 Double arch swing (flat safety)</t>
    </r>
  </si>
  <si>
    <r>
      <rPr>
        <sz val="10"/>
        <rFont val="Aptos"/>
        <family val="2"/>
      </rPr>
      <t>1 Kiddie swing double arch (safety seats)</t>
    </r>
  </si>
  <si>
    <r>
      <rPr>
        <sz val="10"/>
        <rFont val="Aptos"/>
        <family val="2"/>
      </rPr>
      <t>1 Embankment slide</t>
    </r>
  </si>
  <si>
    <r>
      <rPr>
        <sz val="10"/>
        <rFont val="Aptos"/>
        <family val="2"/>
      </rPr>
      <t>1 Barton seat</t>
    </r>
  </si>
  <si>
    <r>
      <rPr>
        <sz val="10"/>
        <rFont val="Aptos"/>
        <family val="2"/>
      </rPr>
      <t>3 Litter bins</t>
    </r>
  </si>
  <si>
    <r>
      <rPr>
        <sz val="10"/>
        <rFont val="Aptos"/>
        <family val="2"/>
      </rPr>
      <t>1 Bike track</t>
    </r>
  </si>
  <si>
    <r>
      <rPr>
        <sz val="10"/>
        <rFont val="Aptos"/>
        <family val="2"/>
      </rPr>
      <t>1 Perch seat</t>
    </r>
  </si>
  <si>
    <r>
      <rPr>
        <sz val="10"/>
        <rFont val="Aptos"/>
        <family val="2"/>
      </rPr>
      <t>1 Roundabout</t>
    </r>
  </si>
  <si>
    <r>
      <rPr>
        <sz val="10"/>
        <rFont val="Aptos"/>
        <family val="2"/>
      </rPr>
      <t>1 Swings</t>
    </r>
  </si>
  <si>
    <r>
      <rPr>
        <sz val="10"/>
        <rFont val="Aptos"/>
        <family val="2"/>
      </rPr>
      <t>1 Bell dome</t>
    </r>
  </si>
  <si>
    <r>
      <rPr>
        <sz val="10"/>
        <rFont val="Aptos"/>
        <family val="2"/>
      </rPr>
      <t>1 Contour slide 6m</t>
    </r>
  </si>
  <si>
    <r>
      <rPr>
        <sz val="10"/>
        <rFont val="Aptos"/>
        <family val="2"/>
      </rPr>
      <t>2 spinning discs</t>
    </r>
  </si>
  <si>
    <r>
      <rPr>
        <sz val="10"/>
        <rFont val="Aptos"/>
        <family val="2"/>
      </rPr>
      <t>1 Stepping heads wibble wobble board</t>
    </r>
  </si>
  <si>
    <r>
      <rPr>
        <sz val="10"/>
        <rFont val="Aptos"/>
        <family val="2"/>
      </rPr>
      <t>1 Safety fencing (football field)</t>
    </r>
  </si>
  <si>
    <r>
      <rPr>
        <sz val="10"/>
        <rFont val="Aptos"/>
        <family val="2"/>
      </rPr>
      <t>1 Obstacle course</t>
    </r>
  </si>
  <si>
    <r>
      <rPr>
        <sz val="10"/>
        <rFont val="Aptos"/>
        <family val="2"/>
      </rPr>
      <t>1 Teen shelter</t>
    </r>
  </si>
  <si>
    <r>
      <rPr>
        <sz val="10"/>
        <rFont val="Aptos"/>
        <family val="2"/>
      </rPr>
      <t>2 Picnic tables</t>
    </r>
  </si>
  <si>
    <r>
      <rPr>
        <sz val="10"/>
        <rFont val="Aptos"/>
        <family val="2"/>
      </rPr>
      <t>3 Picnic tables</t>
    </r>
  </si>
  <si>
    <r>
      <rPr>
        <b/>
        <u/>
        <sz val="10"/>
        <rFont val="Aptos"/>
        <family val="2"/>
      </rPr>
      <t>King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George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V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Park</t>
    </r>
  </si>
  <si>
    <r>
      <rPr>
        <sz val="10"/>
        <rFont val="Aptos"/>
        <family val="2"/>
      </rPr>
      <t>Splash and Play Area</t>
    </r>
  </si>
  <si>
    <r>
      <rPr>
        <sz val="10"/>
        <rFont val="Aptos"/>
        <family val="2"/>
      </rPr>
      <t>July 2019</t>
    </r>
  </si>
  <si>
    <r>
      <rPr>
        <sz val="10"/>
        <rFont val="Aptos"/>
        <family val="2"/>
      </rPr>
      <t>Splash pad resurfacing</t>
    </r>
  </si>
  <si>
    <r>
      <rPr>
        <sz val="10"/>
        <rFont val="Aptos"/>
        <family val="2"/>
      </rPr>
      <t>Shelter - Youth Shelter</t>
    </r>
  </si>
  <si>
    <r>
      <rPr>
        <sz val="10"/>
        <rFont val="Aptos"/>
        <family val="2"/>
      </rPr>
      <t>Signage - Skate</t>
    </r>
  </si>
  <si>
    <r>
      <rPr>
        <sz val="10"/>
        <rFont val="Aptos"/>
        <family val="2"/>
      </rPr>
      <t>Fencing - Bow-Top (Skate Park)</t>
    </r>
  </si>
  <si>
    <r>
      <rPr>
        <sz val="10"/>
        <rFont val="Aptos"/>
        <family val="2"/>
      </rPr>
      <t>Gates - Pedestrian - Skate Park</t>
    </r>
  </si>
  <si>
    <r>
      <rPr>
        <sz val="10"/>
        <rFont val="Aptos"/>
        <family val="2"/>
      </rPr>
      <t>LED fittings x4, control gear, time - Skate Park</t>
    </r>
  </si>
  <si>
    <r>
      <rPr>
        <sz val="10"/>
        <rFont val="Aptos"/>
        <family val="2"/>
      </rPr>
      <t>Light Fantastic, Inv 81282</t>
    </r>
  </si>
  <si>
    <r>
      <rPr>
        <sz val="10"/>
        <rFont val="Aptos"/>
        <family val="2"/>
      </rPr>
      <t>Basketball Post</t>
    </r>
  </si>
  <si>
    <r>
      <rPr>
        <sz val="10"/>
        <rFont val="Aptos"/>
        <family val="2"/>
      </rPr>
      <t>Climber - Overhead - Bars</t>
    </r>
  </si>
  <si>
    <r>
      <rPr>
        <sz val="10"/>
        <rFont val="Aptos"/>
        <family val="2"/>
      </rPr>
      <t>Agility - High Bars - 2 Tier</t>
    </r>
  </si>
  <si>
    <r>
      <rPr>
        <sz val="10"/>
        <rFont val="Aptos"/>
        <family val="2"/>
      </rPr>
      <t>Climber - Frame Ropes &amp; Net</t>
    </r>
  </si>
  <si>
    <r>
      <rPr>
        <sz val="10"/>
        <rFont val="Aptos"/>
        <family val="2"/>
      </rPr>
      <t>Swing - Contact - Junior</t>
    </r>
  </si>
  <si>
    <r>
      <rPr>
        <sz val="10"/>
        <rFont val="Aptos"/>
        <family val="2"/>
      </rPr>
      <t>Skate Facility</t>
    </r>
  </si>
  <si>
    <r>
      <rPr>
        <sz val="10"/>
        <rFont val="Aptos"/>
        <family val="2"/>
      </rPr>
      <t>Slide - Embankment</t>
    </r>
  </si>
  <si>
    <r>
      <rPr>
        <sz val="10"/>
        <rFont val="Aptos"/>
        <family val="2"/>
      </rPr>
      <t>Eco Loos (9244/901)</t>
    </r>
  </si>
  <si>
    <r>
      <rPr>
        <sz val="10"/>
        <rFont val="Aptos"/>
        <family val="2"/>
      </rPr>
      <t>Zip Wire</t>
    </r>
  </si>
  <si>
    <r>
      <rPr>
        <sz val="10"/>
        <rFont val="Aptos"/>
        <family val="2"/>
      </rPr>
      <t>S J Aplin</t>
    </r>
  </si>
  <si>
    <r>
      <rPr>
        <sz val="10"/>
        <rFont val="Aptos"/>
        <family val="2"/>
      </rPr>
      <t>Pirate Ship</t>
    </r>
  </si>
  <si>
    <r>
      <rPr>
        <sz val="10"/>
        <rFont val="Aptos"/>
        <family val="2"/>
      </rPr>
      <t>Spring Maze</t>
    </r>
  </si>
  <si>
    <r>
      <rPr>
        <sz val="10"/>
        <rFont val="Aptos"/>
        <family val="2"/>
      </rPr>
      <t>Play panels - Divers with dome</t>
    </r>
  </si>
  <si>
    <r>
      <rPr>
        <sz val="10"/>
        <rFont val="Aptos"/>
        <family val="2"/>
      </rPr>
      <t>Play panels - Sub with mirror</t>
    </r>
  </si>
  <si>
    <r>
      <rPr>
        <sz val="10"/>
        <rFont val="Aptos"/>
        <family val="2"/>
      </rPr>
      <t>New Surfacing</t>
    </r>
  </si>
  <si>
    <r>
      <rPr>
        <sz val="10"/>
        <rFont val="Aptos"/>
        <family val="2"/>
      </rPr>
      <t>Outdoor Gym Equipment</t>
    </r>
  </si>
  <si>
    <r>
      <rPr>
        <sz val="10"/>
        <rFont val="Aptos"/>
        <family val="2"/>
      </rPr>
      <t>New play area</t>
    </r>
  </si>
  <si>
    <r>
      <rPr>
        <sz val="10"/>
        <rFont val="Aptos"/>
        <family val="2"/>
      </rPr>
      <t>Solar Lights (9244/901)</t>
    </r>
  </si>
  <si>
    <r>
      <rPr>
        <sz val="10"/>
        <rFont val="Aptos"/>
        <family val="2"/>
      </rPr>
      <t>CCTV (Bike Area) (9244/901)</t>
    </r>
  </si>
  <si>
    <r>
      <rPr>
        <sz val="10"/>
        <rFont val="Aptos"/>
        <family val="2"/>
      </rPr>
      <t>Dog Agility Fencing and Equipments (9244/901)</t>
    </r>
  </si>
  <si>
    <r>
      <rPr>
        <sz val="10"/>
        <rFont val="Aptos"/>
        <family val="2"/>
      </rPr>
      <t>Festoon Lights (9244/901)</t>
    </r>
  </si>
  <si>
    <r>
      <rPr>
        <sz val="10"/>
        <rFont val="Aptos"/>
        <family val="2"/>
      </rPr>
      <t>Electrical Cabinet (9244/901)</t>
    </r>
  </si>
  <si>
    <r>
      <rPr>
        <sz val="10"/>
        <rFont val="Aptos"/>
        <family val="2"/>
      </rPr>
      <t>Drainage (9202/901)</t>
    </r>
  </si>
  <si>
    <r>
      <rPr>
        <sz val="10"/>
        <rFont val="Aptos"/>
        <family val="2"/>
      </rPr>
      <t>Benches (4167/202)</t>
    </r>
  </si>
  <si>
    <r>
      <rPr>
        <sz val="10"/>
        <rFont val="Aptos"/>
        <family val="2"/>
      </rPr>
      <t>Concrete Pad/Bike Loops (4167/202)</t>
    </r>
  </si>
  <si>
    <r>
      <rPr>
        <sz val="10"/>
        <rFont val="Aptos"/>
        <family val="2"/>
      </rPr>
      <t>Extractor Fan (4106/201)</t>
    </r>
  </si>
  <si>
    <r>
      <rPr>
        <sz val="10"/>
        <rFont val="Aptos"/>
        <family val="2"/>
      </rPr>
      <t>Fencing KGV (9243/401)</t>
    </r>
  </si>
  <si>
    <r>
      <rPr>
        <sz val="10"/>
        <rFont val="Aptos"/>
        <family val="2"/>
      </rPr>
      <t>Wooden Fencing for Dog(9243/901)</t>
    </r>
  </si>
  <si>
    <r>
      <rPr>
        <b/>
        <u/>
        <sz val="10"/>
        <rFont val="Aptos"/>
        <family val="2"/>
      </rPr>
      <t>Awdry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Avenue</t>
    </r>
  </si>
  <si>
    <r>
      <rPr>
        <sz val="10"/>
        <rFont val="Aptos"/>
        <family val="2"/>
      </rPr>
      <t>Carousel - Rotator - Pole</t>
    </r>
  </si>
  <si>
    <r>
      <rPr>
        <sz val="10"/>
        <rFont val="Aptos"/>
        <family val="2"/>
      </rPr>
      <t>Swing - Toddler - 1 Bay 2 Seat</t>
    </r>
  </si>
  <si>
    <r>
      <rPr>
        <sz val="10"/>
        <rFont val="Aptos"/>
        <family val="2"/>
      </rPr>
      <t>Rhino Play, PF INV-202036</t>
    </r>
  </si>
  <si>
    <r>
      <rPr>
        <b/>
        <u/>
        <sz val="10"/>
        <rFont val="Aptos"/>
        <family val="2"/>
      </rPr>
      <t>Dorset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Cresent</t>
    </r>
  </si>
  <si>
    <r>
      <rPr>
        <sz val="10"/>
        <rFont val="Aptos"/>
        <family val="2"/>
      </rPr>
      <t>Fencing - Weld Mesh</t>
    </r>
  </si>
  <si>
    <r>
      <rPr>
        <sz val="10"/>
        <rFont val="Aptos"/>
        <family val="2"/>
      </rPr>
      <t>Fencing - Barrier - Flat Top</t>
    </r>
  </si>
  <si>
    <r>
      <rPr>
        <sz val="10"/>
        <rFont val="Aptos"/>
        <family val="2"/>
      </rPr>
      <t>Gates - Maintenance</t>
    </r>
  </si>
  <si>
    <r>
      <rPr>
        <sz val="10"/>
        <rFont val="Aptos"/>
        <family val="2"/>
      </rPr>
      <t>Gates - Pedestrian</t>
    </r>
  </si>
  <si>
    <r>
      <rPr>
        <sz val="10"/>
        <rFont val="Aptos"/>
        <family val="2"/>
      </rPr>
      <t>Seating - Bench</t>
    </r>
  </si>
  <si>
    <r>
      <rPr>
        <sz val="10"/>
        <rFont val="Aptos"/>
        <family val="2"/>
      </rPr>
      <t>Litter Bin</t>
    </r>
  </si>
  <si>
    <r>
      <rPr>
        <sz val="10"/>
        <rFont val="Aptos"/>
        <family val="2"/>
      </rPr>
      <t>Swing  2 Bay 2 Junior 2 Toddler Seat</t>
    </r>
  </si>
  <si>
    <r>
      <rPr>
        <b/>
        <u/>
        <sz val="10"/>
        <rFont val="Aptos"/>
        <family val="2"/>
      </rPr>
      <t>Dunch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Lane</t>
    </r>
  </si>
  <si>
    <r>
      <rPr>
        <sz val="10"/>
        <rFont val="Aptos"/>
        <family val="2"/>
      </rPr>
      <t>Gates - Maintenance - Locked</t>
    </r>
  </si>
  <si>
    <r>
      <rPr>
        <sz val="10"/>
        <rFont val="Aptos"/>
        <family val="2"/>
      </rPr>
      <t>Fencing - Bow-Top</t>
    </r>
  </si>
  <si>
    <r>
      <rPr>
        <sz val="10"/>
        <rFont val="Aptos"/>
        <family val="2"/>
      </rPr>
      <t>Rocker - Seesaw</t>
    </r>
  </si>
  <si>
    <r>
      <rPr>
        <sz val="10"/>
        <rFont val="Aptos"/>
        <family val="2"/>
      </rPr>
      <t>Swing - Basket</t>
    </r>
  </si>
  <si>
    <r>
      <rPr>
        <sz val="10"/>
        <rFont val="Aptos"/>
        <family val="2"/>
      </rPr>
      <t>Rocker - Elephant</t>
    </r>
  </si>
  <si>
    <r>
      <rPr>
        <sz val="10"/>
        <rFont val="Aptos"/>
        <family val="2"/>
      </rPr>
      <t>Swing - Toddler - 1 Bay 1 Seat</t>
    </r>
  </si>
  <si>
    <r>
      <rPr>
        <b/>
        <u/>
        <sz val="10"/>
        <rFont val="Aptos"/>
        <family val="2"/>
      </rPr>
      <t>Hazelwood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Drive</t>
    </r>
  </si>
  <si>
    <r>
      <rPr>
        <sz val="10"/>
        <rFont val="Aptos"/>
        <family val="2"/>
      </rPr>
      <t>Agility - Balance Trail</t>
    </r>
  </si>
  <si>
    <r>
      <rPr>
        <sz val="10"/>
        <rFont val="Aptos"/>
        <family val="2"/>
      </rPr>
      <t>Multiplay - Junior</t>
    </r>
  </si>
  <si>
    <r>
      <rPr>
        <sz val="10"/>
        <rFont val="Aptos"/>
        <family val="2"/>
      </rPr>
      <t>Carousel - Rotator - Spica</t>
    </r>
  </si>
  <si>
    <r>
      <rPr>
        <sz val="10"/>
        <rFont val="Aptos"/>
        <family val="2"/>
      </rPr>
      <t>Rocker - 3 Seat</t>
    </r>
  </si>
  <si>
    <r>
      <rPr>
        <sz val="10"/>
        <rFont val="Aptos"/>
        <family val="2"/>
      </rPr>
      <t>Swing 2 Bay 2 Junior 2 Toddler</t>
    </r>
  </si>
  <si>
    <r>
      <rPr>
        <b/>
        <u/>
        <sz val="10"/>
        <rFont val="Aptos"/>
        <family val="2"/>
      </rPr>
      <t>Lewington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Close</t>
    </r>
  </si>
  <si>
    <r>
      <rPr>
        <sz val="10"/>
        <rFont val="Aptos"/>
        <family val="2"/>
      </rPr>
      <t>Agility Trail</t>
    </r>
  </si>
  <si>
    <r>
      <rPr>
        <b/>
        <u/>
        <sz val="10"/>
        <rFont val="Aptos"/>
        <family val="2"/>
      </rPr>
      <t>Primrose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Drive</t>
    </r>
  </si>
  <si>
    <r>
      <rPr>
        <sz val="10"/>
        <rFont val="Aptos"/>
        <family val="2"/>
      </rPr>
      <t>Fencing - Post &amp; Rail</t>
    </r>
  </si>
  <si>
    <r>
      <rPr>
        <sz val="10"/>
        <rFont val="Aptos"/>
        <family val="2"/>
      </rPr>
      <t>Multiplay - Senior</t>
    </r>
  </si>
  <si>
    <r>
      <rPr>
        <b/>
        <u/>
        <sz val="10"/>
        <rFont val="Aptos"/>
        <family val="2"/>
      </rPr>
      <t>Riverside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Drive</t>
    </r>
  </si>
  <si>
    <r>
      <rPr>
        <sz val="10"/>
        <rFont val="Aptos"/>
        <family val="2"/>
      </rPr>
      <t>Rocker / Rotator - Rodeo Rider</t>
    </r>
  </si>
  <si>
    <r>
      <rPr>
        <sz val="10"/>
        <rFont val="Aptos"/>
        <family val="2"/>
      </rPr>
      <t>Swing - Junior - 1 Bay 2 Seat</t>
    </r>
  </si>
  <si>
    <r>
      <rPr>
        <b/>
        <u/>
        <sz val="10"/>
        <rFont val="Aptos"/>
        <family val="2"/>
      </rPr>
      <t>Speedwell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Close</t>
    </r>
  </si>
  <si>
    <r>
      <rPr>
        <sz val="10"/>
        <rFont val="Aptos"/>
        <family val="2"/>
      </rPr>
      <t>Fencing - Palings</t>
    </r>
  </si>
  <si>
    <r>
      <rPr>
        <sz val="10"/>
        <rFont val="Aptos"/>
        <family val="2"/>
      </rPr>
      <t>Rocker - Horse</t>
    </r>
  </si>
  <si>
    <r>
      <rPr>
        <b/>
        <u/>
        <sz val="10"/>
        <rFont val="Aptos"/>
        <family val="2"/>
      </rPr>
      <t>Spring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Meadows</t>
    </r>
  </si>
  <si>
    <r>
      <rPr>
        <sz val="10"/>
        <rFont val="Aptos"/>
        <family val="2"/>
      </rPr>
      <t>Rocker - Seasaw</t>
    </r>
  </si>
  <si>
    <r>
      <rPr>
        <sz val="10"/>
        <rFont val="Aptos"/>
        <family val="2"/>
      </rPr>
      <t>Rocker - Fire Engine</t>
    </r>
  </si>
  <si>
    <r>
      <rPr>
        <sz val="10"/>
        <rFont val="Aptos"/>
        <family val="2"/>
      </rPr>
      <t>Swing  2 Bay 2 Junior 2 Toddler seat</t>
    </r>
  </si>
  <si>
    <r>
      <rPr>
        <b/>
        <u/>
        <sz val="10"/>
        <rFont val="Aptos"/>
        <family val="2"/>
      </rPr>
      <t>The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Woody</t>
    </r>
  </si>
  <si>
    <r>
      <rPr>
        <sz val="10"/>
        <rFont val="Aptos"/>
        <family val="2"/>
      </rPr>
      <t>Agility - Linked Balance Beams</t>
    </r>
  </si>
  <si>
    <r>
      <rPr>
        <sz val="10"/>
        <rFont val="Aptos"/>
        <family val="2"/>
      </rPr>
      <t>Climber - With Slide</t>
    </r>
  </si>
  <si>
    <r>
      <rPr>
        <sz val="10"/>
        <rFont val="Aptos"/>
        <family val="2"/>
      </rPr>
      <t>Play Feature - Turtle</t>
    </r>
  </si>
  <si>
    <r>
      <rPr>
        <sz val="10"/>
        <rFont val="Aptos"/>
        <family val="2"/>
      </rPr>
      <t>Play Feature - Hen</t>
    </r>
  </si>
  <si>
    <r>
      <rPr>
        <sz val="10"/>
        <rFont val="Aptos"/>
        <family val="2"/>
      </rPr>
      <t>Carousel - Flat Disc</t>
    </r>
  </si>
  <si>
    <r>
      <rPr>
        <sz val="10"/>
        <rFont val="Aptos"/>
        <family val="2"/>
      </rPr>
      <t>Agility - Bridge</t>
    </r>
  </si>
  <si>
    <r>
      <rPr>
        <b/>
        <u/>
        <sz val="10"/>
        <rFont val="Aptos"/>
        <family val="2"/>
      </rPr>
      <t>Foresters</t>
    </r>
  </si>
  <si>
    <r>
      <rPr>
        <sz val="10"/>
        <rFont val="Aptos"/>
        <family val="2"/>
      </rPr>
      <t>Goal post (4165/220)</t>
    </r>
  </si>
  <si>
    <r>
      <rPr>
        <b/>
        <u/>
        <sz val="10"/>
        <rFont val="Aptos"/>
        <family val="2"/>
      </rPr>
      <t>General</t>
    </r>
  </si>
  <si>
    <r>
      <rPr>
        <sz val="10"/>
        <rFont val="Aptos"/>
        <family val="2"/>
      </rPr>
      <t>Heritage Bins</t>
    </r>
  </si>
  <si>
    <r>
      <rPr>
        <b/>
        <sz val="10"/>
        <rFont val="Aptos"/>
        <family val="2"/>
      </rPr>
      <t>Queens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Way</t>
    </r>
  </si>
  <si>
    <r>
      <rPr>
        <sz val="10"/>
        <rFont val="Aptos"/>
        <family val="2"/>
      </rPr>
      <t>Skate park Extension</t>
    </r>
  </si>
  <si>
    <r>
      <rPr>
        <sz val="10"/>
        <rFont val="Aptos"/>
        <family val="2"/>
      </rPr>
      <t>Play Equipments</t>
    </r>
  </si>
  <si>
    <r>
      <rPr>
        <sz val="10"/>
        <rFont val="Aptos"/>
        <family val="2"/>
      </rPr>
      <t>East of Melksham Lighting Scheme (9245/901)</t>
    </r>
  </si>
  <si>
    <r>
      <rPr>
        <sz val="10"/>
        <rFont val="Aptos"/>
        <family val="2"/>
      </rPr>
      <t>Remote CCTV (9245/901)</t>
    </r>
  </si>
  <si>
    <t>S</t>
  </si>
  <si>
    <t>Miscellaneous</t>
  </si>
  <si>
    <t>Laptops</t>
  </si>
  <si>
    <t>2018/2019</t>
  </si>
  <si>
    <t>Screens</t>
  </si>
  <si>
    <t>Kitchen</t>
  </si>
  <si>
    <t>Oven</t>
  </si>
  <si>
    <t>Microwave</t>
  </si>
  <si>
    <t>Dishwasher</t>
  </si>
  <si>
    <t>Shredder</t>
  </si>
  <si>
    <t>Camera</t>
  </si>
  <si>
    <t>Fridge</t>
  </si>
  <si>
    <t>Boiler</t>
  </si>
  <si>
    <r>
      <rPr>
        <b/>
        <sz val="10"/>
        <rFont val="Aptos"/>
        <family val="2"/>
      </rPr>
      <t>Office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and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Town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Hall</t>
    </r>
  </si>
  <si>
    <r>
      <rPr>
        <b/>
        <sz val="10"/>
        <rFont val="Aptos"/>
        <family val="2"/>
      </rPr>
      <t>OFFICE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CONTENTS</t>
    </r>
  </si>
  <si>
    <r>
      <rPr>
        <b/>
        <sz val="10"/>
        <rFont val="Aptos"/>
        <family val="2"/>
      </rPr>
      <t>Front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Office</t>
    </r>
  </si>
  <si>
    <r>
      <rPr>
        <sz val="10"/>
        <rFont val="Aptos"/>
        <family val="2"/>
      </rPr>
      <t>Epson EMP51 LCD projector &amp; bulb</t>
    </r>
  </si>
  <si>
    <r>
      <rPr>
        <sz val="10"/>
        <rFont val="Aptos"/>
        <family val="2"/>
      </rPr>
      <t>Lenovo Laptop - LR (4040/101)</t>
    </r>
  </si>
  <si>
    <r>
      <rPr>
        <sz val="10"/>
        <rFont val="Aptos"/>
        <family val="2"/>
      </rPr>
      <t>HP 255 G9 AMDRyzen 7 Laptop (4040/101)</t>
    </r>
  </si>
  <si>
    <r>
      <rPr>
        <b/>
        <sz val="10"/>
        <rFont val="Aptos"/>
        <family val="2"/>
      </rPr>
      <t>Middle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Office</t>
    </r>
  </si>
  <si>
    <r>
      <rPr>
        <sz val="10"/>
        <color rgb="FFFF0000"/>
        <rFont val="Aptos"/>
        <family val="2"/>
      </rPr>
      <t>Martin Laptop DISPOSED</t>
    </r>
  </si>
  <si>
    <r>
      <rPr>
        <sz val="10"/>
        <rFont val="Aptos"/>
        <family val="2"/>
      </rPr>
      <t>Miriam Laptop</t>
    </r>
  </si>
  <si>
    <r>
      <rPr>
        <sz val="10"/>
        <rFont val="Aptos"/>
        <family val="2"/>
      </rPr>
      <t>PC Monitor</t>
    </r>
  </si>
  <si>
    <r>
      <rPr>
        <sz val="10"/>
        <rFont val="Aptos"/>
        <family val="2"/>
      </rPr>
      <t>New PC Lorraine</t>
    </r>
  </si>
  <si>
    <r>
      <rPr>
        <sz val="10"/>
        <rFont val="Aptos"/>
        <family val="2"/>
      </rPr>
      <t>Desk Drawer Units</t>
    </r>
  </si>
  <si>
    <r>
      <rPr>
        <sz val="10"/>
        <rFont val="Aptos"/>
        <family val="2"/>
      </rPr>
      <t>Office Computer Chairs</t>
    </r>
  </si>
  <si>
    <r>
      <rPr>
        <sz val="10"/>
        <rFont val="Aptos"/>
        <family val="2"/>
      </rPr>
      <t>Large Desks</t>
    </r>
  </si>
  <si>
    <r>
      <rPr>
        <sz val="10"/>
        <rFont val="Aptos"/>
        <family val="2"/>
      </rPr>
      <t>Computer Monitors</t>
    </r>
  </si>
  <si>
    <r>
      <rPr>
        <sz val="10"/>
        <rFont val="Aptos"/>
        <family val="2"/>
      </rPr>
      <t>Laptop - HP255 G9 AMD Ryzen 7,
keyboard, mouse, set up,  (AM)</t>
    </r>
  </si>
  <si>
    <r>
      <rPr>
        <sz val="10"/>
        <rFont val="Aptos"/>
        <family val="2"/>
      </rPr>
      <t>Avon I.T., Inv 187</t>
    </r>
  </si>
  <si>
    <r>
      <rPr>
        <sz val="10"/>
        <rFont val="Aptos"/>
        <family val="2"/>
      </rPr>
      <t>Printer - Epsom Eco-Tank ET-4810</t>
    </r>
  </si>
  <si>
    <r>
      <rPr>
        <b/>
        <sz val="10"/>
        <rFont val="Aptos"/>
        <family val="2"/>
      </rPr>
      <t>Back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Office</t>
    </r>
  </si>
  <si>
    <r>
      <rPr>
        <sz val="10"/>
        <rFont val="Aptos"/>
        <family val="2"/>
      </rPr>
      <t>Large safe</t>
    </r>
  </si>
  <si>
    <r>
      <rPr>
        <sz val="10"/>
        <rFont val="Aptos"/>
        <family val="2"/>
      </rPr>
      <t>small safe</t>
    </r>
  </si>
  <si>
    <r>
      <rPr>
        <sz val="10"/>
        <rFont val="Aptos"/>
        <family val="2"/>
      </rPr>
      <t>Telephone system</t>
    </r>
  </si>
  <si>
    <r>
      <rPr>
        <sz val="10"/>
        <rFont val="Aptos"/>
        <family val="2"/>
      </rPr>
      <t>New Telephone System</t>
    </r>
  </si>
  <si>
    <r>
      <rPr>
        <sz val="10"/>
        <rFont val="Aptos"/>
        <family val="2"/>
      </rPr>
      <t>Councillor Tablets</t>
    </r>
  </si>
  <si>
    <r>
      <rPr>
        <sz val="10"/>
        <rFont val="Aptos"/>
        <family val="2"/>
      </rPr>
      <t>Horizon Telecom</t>
    </r>
  </si>
  <si>
    <r>
      <rPr>
        <sz val="10"/>
        <rFont val="Aptos"/>
        <family val="2"/>
      </rPr>
      <t>Camera System Video Conference</t>
    </r>
  </si>
  <si>
    <r>
      <rPr>
        <sz val="10"/>
        <rFont val="Aptos"/>
        <family val="2"/>
      </rPr>
      <t>Card swipe system</t>
    </r>
  </si>
  <si>
    <r>
      <rPr>
        <sz val="10"/>
        <rFont val="Aptos"/>
        <family val="2"/>
      </rPr>
      <t>Server &amp; associated hardware</t>
    </r>
  </si>
  <si>
    <r>
      <rPr>
        <sz val="10"/>
        <rFont val="Aptos"/>
        <family val="2"/>
      </rPr>
      <t>Dell Lap tops</t>
    </r>
  </si>
  <si>
    <r>
      <rPr>
        <sz val="10"/>
        <rFont val="Aptos"/>
        <family val="2"/>
      </rPr>
      <t>Projector (4024/101)</t>
    </r>
  </si>
  <si>
    <r>
      <rPr>
        <sz val="10"/>
        <rFont val="Aptos"/>
        <family val="2"/>
      </rPr>
      <t>Door Access System (4106/201)</t>
    </r>
  </si>
  <si>
    <r>
      <rPr>
        <b/>
        <sz val="10"/>
        <rFont val="Aptos"/>
        <family val="2"/>
      </rPr>
      <t>Avon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Room</t>
    </r>
  </si>
  <si>
    <r>
      <rPr>
        <sz val="10"/>
        <rFont val="Aptos"/>
        <family val="2"/>
      </rPr>
      <t>CCTV dome</t>
    </r>
  </si>
  <si>
    <r>
      <rPr>
        <sz val="10"/>
        <rFont val="Aptos"/>
        <family val="2"/>
      </rPr>
      <t>CCTV joystick</t>
    </r>
  </si>
  <si>
    <r>
      <rPr>
        <sz val="10"/>
        <rFont val="Aptos"/>
        <family val="2"/>
      </rPr>
      <t>Conference Chairs</t>
    </r>
  </si>
  <si>
    <r>
      <rPr>
        <sz val="10"/>
        <rFont val="Aptos"/>
        <family val="2"/>
      </rPr>
      <t>Large Desk</t>
    </r>
  </si>
  <si>
    <r>
      <rPr>
        <b/>
        <sz val="10"/>
        <rFont val="Aptos"/>
        <family val="2"/>
      </rPr>
      <t>Committee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Room</t>
    </r>
  </si>
  <si>
    <r>
      <rPr>
        <sz val="10"/>
        <rFont val="Aptos"/>
        <family val="2"/>
      </rPr>
      <t>Large table</t>
    </r>
  </si>
  <si>
    <r>
      <rPr>
        <sz val="10"/>
        <rFont val="Aptos"/>
        <family val="2"/>
      </rPr>
      <t>Red conference chairs</t>
    </r>
  </si>
  <si>
    <r>
      <rPr>
        <b/>
        <sz val="10"/>
        <rFont val="Aptos"/>
        <family val="2"/>
      </rPr>
      <t>Main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Hall</t>
    </r>
  </si>
  <si>
    <r>
      <rPr>
        <sz val="10"/>
        <rFont val="Aptos"/>
        <family val="2"/>
      </rPr>
      <t>Green chairs</t>
    </r>
  </si>
  <si>
    <r>
      <rPr>
        <sz val="10"/>
        <rFont val="Aptos"/>
        <family val="2"/>
      </rPr>
      <t>Normal tables</t>
    </r>
  </si>
  <si>
    <r>
      <rPr>
        <sz val="10"/>
        <rFont val="Aptos"/>
        <family val="2"/>
      </rPr>
      <t>Corner tables</t>
    </r>
  </si>
  <si>
    <r>
      <rPr>
        <sz val="10"/>
        <rFont val="Aptos"/>
        <family val="2"/>
      </rPr>
      <t>86" Touch Screen</t>
    </r>
  </si>
  <si>
    <r>
      <rPr>
        <sz val="10"/>
        <rFont val="Aptos"/>
        <family val="2"/>
      </rPr>
      <t>AV equipment - Status AV</t>
    </r>
  </si>
  <si>
    <r>
      <rPr>
        <sz val="10"/>
        <rFont val="Aptos"/>
        <family val="2"/>
      </rPr>
      <t>AV equipment - Cloudy IT</t>
    </r>
  </si>
  <si>
    <r>
      <rPr>
        <sz val="10"/>
        <rFont val="Aptos"/>
        <family val="2"/>
      </rPr>
      <t>Hearing Loop system (4106/201)</t>
    </r>
  </si>
  <si>
    <r>
      <rPr>
        <b/>
        <sz val="10"/>
        <rFont val="Aptos"/>
        <family val="2"/>
      </rPr>
      <t>Ante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Room</t>
    </r>
  </si>
  <si>
    <r>
      <rPr>
        <sz val="10"/>
        <rFont val="Aptos"/>
        <family val="2"/>
      </rPr>
      <t>Green arm chairs</t>
    </r>
  </si>
  <si>
    <r>
      <rPr>
        <sz val="10"/>
        <rFont val="Aptos"/>
        <family val="2"/>
      </rPr>
      <t>Filing Cabinets</t>
    </r>
  </si>
  <si>
    <r>
      <rPr>
        <sz val="10"/>
        <rFont val="Aptos"/>
        <family val="2"/>
      </rPr>
      <t>Display Boards</t>
    </r>
  </si>
  <si>
    <r>
      <rPr>
        <sz val="10"/>
        <rFont val="Aptos"/>
        <family val="2"/>
      </rPr>
      <t>A Boards, Poster Boards, Desk Equipments</t>
    </r>
  </si>
  <si>
    <r>
      <rPr>
        <sz val="10"/>
        <rFont val="Aptos"/>
        <family val="2"/>
      </rPr>
      <t>Projector Screen</t>
    </r>
  </si>
  <si>
    <r>
      <rPr>
        <sz val="10"/>
        <rFont val="Aptos"/>
        <family val="2"/>
      </rPr>
      <t>Desk Top Hard Drive</t>
    </r>
  </si>
  <si>
    <r>
      <rPr>
        <sz val="10"/>
        <rFont val="Aptos"/>
        <family val="2"/>
      </rPr>
      <t>Table Rack and Spare Chairs</t>
    </r>
  </si>
  <si>
    <r>
      <rPr>
        <sz val="10"/>
        <rFont val="Aptos"/>
        <family val="2"/>
      </rPr>
      <t>Wifi system</t>
    </r>
  </si>
  <si>
    <r>
      <rPr>
        <sz val="10"/>
        <rFont val="Aptos"/>
        <family val="2"/>
      </rPr>
      <t>Lift - install Autodialer</t>
    </r>
  </si>
  <si>
    <t>Infrastructure</t>
  </si>
  <si>
    <t>Lowbourne</t>
  </si>
  <si>
    <t>Amberol</t>
  </si>
  <si>
    <t>Gazebos</t>
  </si>
  <si>
    <r>
      <rPr>
        <sz val="10"/>
        <rFont val="Aptos"/>
        <family val="2"/>
      </rPr>
      <t>Bench Prince of Wales Gardens</t>
    </r>
  </si>
  <si>
    <r>
      <rPr>
        <sz val="10"/>
        <rFont val="Aptos"/>
        <family val="2"/>
      </rPr>
      <t>Round stone Bench</t>
    </r>
  </si>
  <si>
    <r>
      <rPr>
        <sz val="10"/>
        <rFont val="Aptos"/>
        <family val="2"/>
      </rPr>
      <t>Straight Stone Benches</t>
    </r>
  </si>
  <si>
    <r>
      <rPr>
        <sz val="10"/>
        <rFont val="Aptos"/>
        <family val="2"/>
      </rPr>
      <t>Seats and Benches Varous Locations</t>
    </r>
  </si>
  <si>
    <r>
      <rPr>
        <sz val="10"/>
        <rFont val="Aptos"/>
        <family val="2"/>
      </rPr>
      <t>5' Teak Commemorative Bench</t>
    </r>
  </si>
  <si>
    <r>
      <rPr>
        <sz val="10"/>
        <rFont val="Aptos"/>
        <family val="2"/>
      </rPr>
      <t>New Benches</t>
    </r>
  </si>
  <si>
    <r>
      <rPr>
        <sz val="10"/>
        <rFont val="Aptos"/>
        <family val="2"/>
      </rPr>
      <t>Street Furniture</t>
    </r>
  </si>
  <si>
    <r>
      <rPr>
        <sz val="10"/>
        <rFont val="Aptos"/>
        <family val="2"/>
      </rPr>
      <t>800th Charter Benches</t>
    </r>
  </si>
  <si>
    <r>
      <rPr>
        <b/>
        <u/>
        <sz val="10"/>
        <rFont val="Aptos"/>
        <family val="2"/>
      </rPr>
      <t>Litter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Bins</t>
    </r>
  </si>
  <si>
    <r>
      <rPr>
        <sz val="10"/>
        <rFont val="Aptos"/>
        <family val="2"/>
      </rPr>
      <t>Litter Bins - Various Locations</t>
    </r>
  </si>
  <si>
    <r>
      <rPr>
        <sz val="10"/>
        <rFont val="Aptos"/>
        <family val="2"/>
      </rPr>
      <t>Black Metal Chieftain Bins</t>
    </r>
  </si>
  <si>
    <r>
      <rPr>
        <sz val="10"/>
        <rFont val="Aptos"/>
        <family val="2"/>
      </rPr>
      <t>Bins KGV</t>
    </r>
  </si>
  <si>
    <r>
      <rPr>
        <b/>
        <u/>
        <sz val="10"/>
        <rFont val="Aptos"/>
        <family val="2"/>
      </rPr>
      <t>Bus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Shelters</t>
    </r>
  </si>
  <si>
    <r>
      <rPr>
        <sz val="10"/>
        <rFont val="Aptos"/>
        <family val="2"/>
      </rPr>
      <t>Spa Road</t>
    </r>
  </si>
  <si>
    <r>
      <rPr>
        <sz val="10"/>
        <rFont val="Aptos"/>
        <family val="2"/>
      </rPr>
      <t>Beanacre Road</t>
    </r>
  </si>
  <si>
    <r>
      <rPr>
        <sz val="10"/>
        <rFont val="Aptos"/>
        <family val="2"/>
      </rPr>
      <t>Church Lane</t>
    </r>
  </si>
  <si>
    <r>
      <rPr>
        <sz val="10"/>
        <rFont val="Aptos"/>
        <family val="2"/>
      </rPr>
      <t>Broughton Rd</t>
    </r>
  </si>
  <si>
    <r>
      <rPr>
        <sz val="10"/>
        <rFont val="Aptos"/>
        <family val="2"/>
      </rPr>
      <t>Market Place</t>
    </r>
  </si>
  <si>
    <r>
      <rPr>
        <sz val="10"/>
        <rFont val="Aptos"/>
        <family val="2"/>
      </rPr>
      <t>Gloucester Square</t>
    </r>
  </si>
  <si>
    <r>
      <rPr>
        <sz val="10"/>
        <rFont val="Aptos"/>
        <family val="2"/>
      </rPr>
      <t>Snowberry Way</t>
    </r>
  </si>
  <si>
    <r>
      <rPr>
        <sz val="10"/>
        <rFont val="Aptos"/>
        <family val="2"/>
      </rPr>
      <t>United Church</t>
    </r>
  </si>
  <si>
    <r>
      <rPr>
        <b/>
        <u/>
        <sz val="10"/>
        <rFont val="Aptos"/>
        <family val="2"/>
      </rPr>
      <t>Planters</t>
    </r>
    <r>
      <rPr>
        <u/>
        <sz val="10"/>
        <rFont val="Aptos"/>
        <family val="2"/>
      </rPr>
      <t> </t>
    </r>
    <r>
      <rPr>
        <b/>
        <u/>
        <sz val="10"/>
        <rFont val="Aptos"/>
        <family val="2"/>
      </rPr>
      <t>etc</t>
    </r>
  </si>
  <si>
    <r>
      <rPr>
        <sz val="10"/>
        <rFont val="Aptos"/>
        <family val="2"/>
      </rPr>
      <t>Broxap cast iron planters</t>
    </r>
  </si>
  <si>
    <r>
      <rPr>
        <sz val="10"/>
        <rFont val="Aptos"/>
        <family val="2"/>
      </rPr>
      <t>Broxap flower stands</t>
    </r>
  </si>
  <si>
    <r>
      <rPr>
        <sz val="10"/>
        <rFont val="Aptos"/>
        <family val="2"/>
      </rPr>
      <t>Arm Basket Trees</t>
    </r>
  </si>
  <si>
    <r>
      <rPr>
        <sz val="10"/>
        <rFont val="Aptos"/>
        <family val="2"/>
      </rPr>
      <t>Broxstrap Cast Iron Planters</t>
    </r>
  </si>
  <si>
    <r>
      <rPr>
        <sz val="10"/>
        <rFont val="Aptos"/>
        <family val="2"/>
      </rPr>
      <t>Stone, Concrete Planters</t>
    </r>
  </si>
  <si>
    <r>
      <rPr>
        <sz val="10"/>
        <rFont val="Aptos"/>
        <family val="2"/>
      </rPr>
      <t>Amberol Self Watering Planters</t>
    </r>
  </si>
  <si>
    <r>
      <rPr>
        <sz val="10"/>
        <rFont val="Aptos"/>
        <family val="2"/>
      </rPr>
      <t>Hanging baskets</t>
    </r>
  </si>
  <si>
    <r>
      <rPr>
        <sz val="10"/>
        <rFont val="Aptos"/>
        <family val="2"/>
      </rPr>
      <t>Bike Stands</t>
    </r>
  </si>
  <si>
    <r>
      <rPr>
        <sz val="10"/>
        <rFont val="Aptos"/>
        <family val="2"/>
      </rPr>
      <t>Broxstrap Removable Bollards</t>
    </r>
  </si>
  <si>
    <r>
      <rPr>
        <sz val="10"/>
        <rFont val="Aptos"/>
        <family val="2"/>
      </rPr>
      <t>Sheffield Brand Cycle Stands</t>
    </r>
  </si>
  <si>
    <r>
      <rPr>
        <sz val="10"/>
        <rFont val="Aptos"/>
        <family val="2"/>
      </rPr>
      <t>Finger Posts etc</t>
    </r>
  </si>
  <si>
    <r>
      <rPr>
        <sz val="10"/>
        <rFont val="Aptos"/>
        <family val="2"/>
      </rPr>
      <t>Bike Tool Stands</t>
    </r>
  </si>
  <si>
    <r>
      <rPr>
        <sz val="10"/>
        <rFont val="Aptos"/>
        <family val="2"/>
      </rPr>
      <t>Town Name Plates</t>
    </r>
  </si>
  <si>
    <r>
      <rPr>
        <sz val="10"/>
        <rFont val="Aptos"/>
        <family val="2"/>
      </rPr>
      <t>Speed Indicator Devices</t>
    </r>
  </si>
  <si>
    <t>Chain of Office (in cabinet)</t>
  </si>
  <si>
    <t>Mayor's Chain of Office</t>
  </si>
  <si>
    <t>Including Insurance Valuation Increase 2012</t>
  </si>
  <si>
    <t>Deputy Mayor's Chain of Office</t>
  </si>
  <si>
    <t>PAINTINGS</t>
  </si>
  <si>
    <t>2 Oil Paints and 5 Water Colours</t>
  </si>
  <si>
    <t>Crown Ornaments</t>
  </si>
  <si>
    <t>Office</t>
  </si>
  <si>
    <t>Printer</t>
  </si>
  <si>
    <t>Safe</t>
  </si>
  <si>
    <t>Shelving</t>
  </si>
  <si>
    <t>Radios</t>
  </si>
  <si>
    <t>Laptop</t>
  </si>
  <si>
    <r>
      <rPr>
        <b/>
        <sz val="10"/>
        <rFont val="Aptos"/>
        <family val="2"/>
      </rPr>
      <t>Asset
No.</t>
    </r>
  </si>
  <si>
    <r>
      <rPr>
        <b/>
        <sz val="10"/>
        <rFont val="Aptos"/>
        <family val="2"/>
      </rPr>
      <t>Insurance
Value</t>
    </r>
  </si>
  <si>
    <r>
      <rPr>
        <sz val="10"/>
        <rFont val="Aptos"/>
        <family val="2"/>
      </rPr>
      <t>Computer monitors &amp; Keyboards</t>
    </r>
  </si>
  <si>
    <r>
      <rPr>
        <sz val="10"/>
        <rFont val="Aptos"/>
        <family val="2"/>
      </rPr>
      <t>Large desks</t>
    </r>
  </si>
  <si>
    <r>
      <rPr>
        <sz val="10"/>
        <rFont val="Aptos"/>
        <family val="2"/>
      </rPr>
      <t>Office computer chairs</t>
    </r>
  </si>
  <si>
    <r>
      <rPr>
        <sz val="10"/>
        <rFont val="Aptos"/>
        <family val="2"/>
      </rPr>
      <t>Second safe</t>
    </r>
  </si>
  <si>
    <r>
      <rPr>
        <sz val="10"/>
        <rFont val="Aptos"/>
        <family val="2"/>
      </rPr>
      <t>Filing cabinets</t>
    </r>
  </si>
  <si>
    <r>
      <rPr>
        <sz val="10"/>
        <rFont val="Aptos"/>
        <family val="2"/>
      </rPr>
      <t>Internal CCTV system</t>
    </r>
  </si>
  <si>
    <r>
      <rPr>
        <sz val="10"/>
        <rFont val="Aptos"/>
        <family val="2"/>
      </rPr>
      <t>Full HD LED Monitor</t>
    </r>
  </si>
  <si>
    <r>
      <rPr>
        <sz val="10"/>
        <rFont val="Aptos"/>
        <family val="2"/>
      </rPr>
      <t>Ticket Printer</t>
    </r>
  </si>
  <si>
    <r>
      <rPr>
        <sz val="10"/>
        <rFont val="Aptos"/>
        <family val="2"/>
      </rPr>
      <t>Large poster boards</t>
    </r>
  </si>
  <si>
    <r>
      <rPr>
        <sz val="10"/>
        <rFont val="Aptos"/>
        <family val="2"/>
      </rPr>
      <t>Small poster boards</t>
    </r>
  </si>
  <si>
    <r>
      <rPr>
        <sz val="10"/>
        <rFont val="Aptos"/>
        <family val="2"/>
      </rPr>
      <t>Hand sanitising unit</t>
    </r>
  </si>
  <si>
    <r>
      <rPr>
        <sz val="10"/>
        <rFont val="Aptos"/>
        <family val="2"/>
      </rPr>
      <t>Soap dispensers</t>
    </r>
  </si>
  <si>
    <r>
      <rPr>
        <sz val="10"/>
        <rFont val="Aptos"/>
        <family val="2"/>
      </rPr>
      <t>Wall heater</t>
    </r>
  </si>
  <si>
    <r>
      <rPr>
        <sz val="10"/>
        <rFont val="Aptos"/>
        <family val="2"/>
      </rPr>
      <t>Keyboard &amp; Monitor</t>
    </r>
  </si>
  <si>
    <r>
      <rPr>
        <sz val="10"/>
        <rFont val="Aptos"/>
        <family val="2"/>
      </rPr>
      <t>Fuse board</t>
    </r>
  </si>
  <si>
    <r>
      <rPr>
        <sz val="10"/>
        <rFont val="Aptos"/>
        <family val="2"/>
      </rPr>
      <t>Back up power supply</t>
    </r>
  </si>
  <si>
    <t>Grounds Equipment</t>
  </si>
  <si>
    <t>Round tables</t>
  </si>
  <si>
    <t>Red partition screens</t>
  </si>
  <si>
    <t>Piano</t>
  </si>
  <si>
    <t>Chair trolley</t>
  </si>
  <si>
    <t>Hall AV Equipment</t>
  </si>
  <si>
    <t>Coloured house lighting system (l</t>
  </si>
  <si>
    <t>Other lights</t>
  </si>
  <si>
    <t>Additional speakers</t>
  </si>
  <si>
    <t>Cinema projection system</t>
  </si>
  <si>
    <t>Sennheiser hand microphone</t>
  </si>
  <si>
    <t>Wireless Microphones</t>
  </si>
  <si>
    <t>Walkie talkies</t>
  </si>
  <si>
    <t>Senheiser head microphone</t>
  </si>
  <si>
    <t>Hearing loop system</t>
  </si>
  <si>
    <t>Martin Audio</t>
  </si>
  <si>
    <t>Lighting Booth</t>
  </si>
  <si>
    <t>Noise Limiter</t>
  </si>
  <si>
    <t>Cooler System</t>
  </si>
  <si>
    <t>Stage</t>
  </si>
  <si>
    <t>Stage equipment</t>
  </si>
  <si>
    <t>Curtains and poles</t>
  </si>
  <si>
    <t>Mason's chair</t>
  </si>
  <si>
    <t>Misc furniture and shelving</t>
  </si>
  <si>
    <t>Ladders</t>
  </si>
  <si>
    <t>Retractable screen</t>
  </si>
  <si>
    <t>Dressing Room</t>
  </si>
  <si>
    <t>Chairs</t>
  </si>
  <si>
    <t>Lounge</t>
  </si>
  <si>
    <t>D</t>
  </si>
  <si>
    <t>Uplights</t>
  </si>
  <si>
    <t>Speakers</t>
  </si>
  <si>
    <t>Bar</t>
  </si>
  <si>
    <t>Cellar</t>
  </si>
  <si>
    <t>Racking</t>
  </si>
  <si>
    <t>Hall-Furniture</t>
  </si>
  <si>
    <r>
      <rPr>
        <sz val="10"/>
        <rFont val="Aptos"/>
        <family val="2"/>
      </rPr>
      <t>Vacuum cleaner</t>
    </r>
  </si>
  <si>
    <r>
      <rPr>
        <sz val="10"/>
        <rFont val="Aptos"/>
        <family val="2"/>
      </rPr>
      <t>TV Screen</t>
    </r>
  </si>
  <si>
    <r>
      <rPr>
        <sz val="10"/>
        <rFont val="Aptos"/>
        <family val="2"/>
      </rPr>
      <t>Double display fridge</t>
    </r>
  </si>
  <si>
    <r>
      <rPr>
        <sz val="10"/>
        <rFont val="Aptos"/>
        <family val="2"/>
      </rPr>
      <t>Roller shutters</t>
    </r>
  </si>
  <si>
    <r>
      <rPr>
        <sz val="10"/>
        <rFont val="Aptos"/>
        <family val="2"/>
      </rPr>
      <t>Coke dispensers</t>
    </r>
  </si>
  <si>
    <r>
      <rPr>
        <sz val="10"/>
        <rFont val="Aptos"/>
        <family val="2"/>
      </rPr>
      <t>Draught pumps</t>
    </r>
  </si>
  <si>
    <r>
      <rPr>
        <sz val="10"/>
        <rFont val="Aptos"/>
        <family val="2"/>
      </rPr>
      <t>Glass washer</t>
    </r>
  </si>
  <si>
    <r>
      <rPr>
        <sz val="10"/>
        <rFont val="Aptos"/>
        <family val="2"/>
      </rPr>
      <t>First till and drawer (lease)</t>
    </r>
  </si>
  <si>
    <r>
      <rPr>
        <sz val="10"/>
        <rFont val="Aptos"/>
        <family val="2"/>
      </rPr>
      <t>Second till and drawer (lease)</t>
    </r>
  </si>
  <si>
    <r>
      <rPr>
        <sz val="10"/>
        <rFont val="Aptos"/>
        <family val="2"/>
      </rPr>
      <t>Ice making machine</t>
    </r>
  </si>
  <si>
    <r>
      <rPr>
        <sz val="10"/>
        <rFont val="Aptos"/>
        <family val="2"/>
      </rPr>
      <t>Large bins</t>
    </r>
  </si>
  <si>
    <r>
      <rPr>
        <b/>
        <sz val="10"/>
        <rFont val="Aptos"/>
        <family val="2"/>
      </rPr>
      <t>Ante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Cellar</t>
    </r>
  </si>
  <si>
    <r>
      <rPr>
        <sz val="10"/>
        <rFont val="Aptos"/>
        <family val="2"/>
      </rPr>
      <t>Beer Master Cooler (lease)</t>
    </r>
  </si>
  <si>
    <r>
      <rPr>
        <sz val="10"/>
        <rFont val="Aptos"/>
        <family val="2"/>
      </rPr>
      <t>Wine Racks</t>
    </r>
  </si>
  <si>
    <r>
      <rPr>
        <sz val="10"/>
        <rFont val="Aptos"/>
        <family val="2"/>
      </rPr>
      <t>Big Safe</t>
    </r>
  </si>
  <si>
    <r>
      <rPr>
        <sz val="10"/>
        <rFont val="Aptos"/>
        <family val="2"/>
      </rPr>
      <t>Pepsi Chiller (lease)</t>
    </r>
  </si>
  <si>
    <r>
      <rPr>
        <sz val="10"/>
        <rFont val="Aptos"/>
        <family val="2"/>
      </rPr>
      <t>Draught Pump System</t>
    </r>
  </si>
  <si>
    <r>
      <rPr>
        <sz val="10"/>
        <rFont val="Aptos"/>
        <family val="2"/>
      </rPr>
      <t>Air Chiller Unit</t>
    </r>
  </si>
  <si>
    <r>
      <rPr>
        <sz val="10"/>
        <rFont val="Aptos"/>
        <family val="2"/>
      </rPr>
      <t>Blue chairs</t>
    </r>
  </si>
  <si>
    <r>
      <rPr>
        <sz val="10"/>
        <rFont val="Aptos"/>
        <family val="2"/>
      </rPr>
      <t>10ft tables</t>
    </r>
  </si>
  <si>
    <r>
      <rPr>
        <sz val="10"/>
        <rFont val="Aptos"/>
        <family val="2"/>
      </rPr>
      <t>6ft tables</t>
    </r>
  </si>
  <si>
    <t>A C Entertain
ment</t>
  </si>
  <si>
    <t>Projector - Optoma ZU820T 1- Chip DLP, 8,800 Lumens WUXGA
2.0:1 Throw Ratio 1.6x Zoom Lens</t>
  </si>
  <si>
    <t>Sound System</t>
  </si>
  <si>
    <r>
      <rPr>
        <b/>
        <sz val="10"/>
        <rFont val="Aptos"/>
        <family val="2"/>
      </rPr>
      <t>Cleaning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Cupboard</t>
    </r>
  </si>
  <si>
    <t>Server</t>
  </si>
  <si>
    <t>Computer</t>
  </si>
  <si>
    <t>Foyer</t>
  </si>
  <si>
    <t>TV display monitor</t>
  </si>
  <si>
    <t>Toilets</t>
  </si>
  <si>
    <t>Hand drier</t>
  </si>
  <si>
    <r>
      <rPr>
        <b/>
        <sz val="10"/>
        <rFont val="Aptos"/>
        <family val="2"/>
      </rPr>
      <t>Audio Visual Equipment</t>
    </r>
  </si>
  <si>
    <r>
      <rPr>
        <b/>
        <sz val="10"/>
        <rFont val="Aptos"/>
        <family val="2"/>
      </rPr>
      <t>Community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Assets</t>
    </r>
  </si>
  <si>
    <t>Brushcutter</t>
  </si>
  <si>
    <t>Chainsaw</t>
  </si>
  <si>
    <r>
      <rPr>
        <sz val="10"/>
        <rFont val="Aptos"/>
        <family val="2"/>
      </rPr>
      <t>Water bowser &amp; ext lance</t>
    </r>
  </si>
  <si>
    <r>
      <rPr>
        <sz val="10"/>
        <rFont val="Aptos"/>
        <family val="2"/>
      </rPr>
      <t>Honda HRB476CHX mower</t>
    </r>
  </si>
  <si>
    <r>
      <rPr>
        <sz val="10"/>
        <rFont val="Aptos"/>
        <family val="2"/>
      </rPr>
      <t>Pedestrian Water Bowser</t>
    </r>
  </si>
  <si>
    <r>
      <rPr>
        <sz val="10"/>
        <rFont val="Aptos"/>
        <family val="2"/>
      </rPr>
      <t>Honda Mulch Mower</t>
    </r>
  </si>
  <si>
    <r>
      <rPr>
        <sz val="10"/>
        <rFont val="Aptos"/>
        <family val="2"/>
      </rPr>
      <t>Cobra CF12150 Pressure Washer</t>
    </r>
  </si>
  <si>
    <r>
      <rPr>
        <sz val="10"/>
        <rFont val="Aptos"/>
        <family val="2"/>
      </rPr>
      <t>Max Vac Street Cleaner</t>
    </r>
  </si>
  <si>
    <r>
      <rPr>
        <sz val="10"/>
        <rFont val="Aptos"/>
        <family val="2"/>
      </rPr>
      <t>Stihl FS94 Brushcutter</t>
    </r>
  </si>
  <si>
    <r>
      <rPr>
        <sz val="10"/>
        <rFont val="Aptos"/>
        <family val="2"/>
      </rPr>
      <t>HRX476CHY Mower</t>
    </r>
  </si>
  <si>
    <r>
      <rPr>
        <sz val="10"/>
        <rFont val="Aptos"/>
        <family val="2"/>
      </rPr>
      <t>Viking 21" Mower</t>
    </r>
  </si>
  <si>
    <r>
      <rPr>
        <sz val="10"/>
        <rFont val="Aptos"/>
        <family val="2"/>
      </rPr>
      <t>Water Bowser and Stand</t>
    </r>
  </si>
  <si>
    <r>
      <rPr>
        <sz val="10"/>
        <rFont val="Aptos"/>
        <family val="2"/>
      </rPr>
      <t>John Deere X370 Lawn Tractor</t>
    </r>
  </si>
  <si>
    <r>
      <rPr>
        <sz val="10"/>
        <rFont val="Aptos"/>
        <family val="2"/>
      </rPr>
      <t>Lawn Tractor</t>
    </r>
  </si>
  <si>
    <r>
      <rPr>
        <sz val="10"/>
        <rFont val="Aptos"/>
        <family val="2"/>
      </rPr>
      <t>John Deere X590 Lawn Tractor</t>
    </r>
  </si>
  <si>
    <r>
      <rPr>
        <sz val="10"/>
        <rFont val="Aptos"/>
        <family val="2"/>
      </rPr>
      <t>Genrator Power Craft 3.2</t>
    </r>
  </si>
  <si>
    <r>
      <rPr>
        <sz val="10"/>
        <rFont val="Aptos"/>
        <family val="2"/>
      </rPr>
      <t>Telemaster Steps and Platform</t>
    </r>
  </si>
  <si>
    <r>
      <rPr>
        <sz val="10"/>
        <rFont val="Aptos"/>
        <family val="2"/>
      </rPr>
      <t>Forester Safety Kit</t>
    </r>
  </si>
  <si>
    <r>
      <rPr>
        <sz val="10"/>
        <rFont val="Aptos"/>
        <family val="2"/>
      </rPr>
      <t>Aluminium Ladder</t>
    </r>
  </si>
  <si>
    <r>
      <rPr>
        <sz val="10"/>
        <rFont val="Aptos"/>
        <family val="2"/>
      </rPr>
      <t>Bench Drill</t>
    </r>
  </si>
  <si>
    <r>
      <rPr>
        <sz val="10"/>
        <rFont val="Aptos"/>
        <family val="2"/>
      </rPr>
      <t>Single Bevel Mitre Saw</t>
    </r>
  </si>
  <si>
    <r>
      <rPr>
        <sz val="10"/>
        <rFont val="Aptos"/>
        <family val="2"/>
      </rPr>
      <t>Honda IZY Lawnmover</t>
    </r>
  </si>
  <si>
    <r>
      <rPr>
        <sz val="10"/>
        <rFont val="Aptos"/>
        <family val="2"/>
      </rPr>
      <t>Stihl HT/KM Kombi Chainsaw</t>
    </r>
  </si>
  <si>
    <r>
      <rPr>
        <sz val="10"/>
        <rFont val="Aptos"/>
        <family val="2"/>
      </rPr>
      <t>Advance Universal Harness</t>
    </r>
  </si>
  <si>
    <r>
      <rPr>
        <sz val="10"/>
        <rFont val="Aptos"/>
        <family val="2"/>
      </rPr>
      <t>IC2 Ltd</t>
    </r>
  </si>
  <si>
    <t>Heater</t>
  </si>
  <si>
    <t>Sofa</t>
  </si>
  <si>
    <t>Trolleys</t>
  </si>
  <si>
    <t>Cookers</t>
  </si>
  <si>
    <t>Sinks</t>
  </si>
  <si>
    <t>Adjustment</t>
  </si>
  <si>
    <t>Freezers</t>
  </si>
  <si>
    <t>Hoover</t>
  </si>
  <si>
    <r>
      <rPr>
        <sz val="10"/>
        <rFont val="Aptos"/>
        <family val="2"/>
      </rPr>
      <t>Iron &amp; board</t>
    </r>
  </si>
  <si>
    <r>
      <rPr>
        <sz val="10"/>
        <rFont val="Aptos"/>
        <family val="2"/>
      </rPr>
      <t>Stainless Steel catering units</t>
    </r>
  </si>
  <si>
    <r>
      <rPr>
        <sz val="10"/>
        <rFont val="Aptos"/>
        <family val="2"/>
      </rPr>
      <t>Extractor fan</t>
    </r>
  </si>
  <si>
    <r>
      <rPr>
        <sz val="10"/>
        <rFont val="Aptos"/>
        <family val="2"/>
      </rPr>
      <t>Hand drier</t>
    </r>
  </si>
  <si>
    <r>
      <rPr>
        <b/>
        <sz val="10"/>
        <rFont val="Aptos"/>
        <family val="2"/>
      </rPr>
      <t>Under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back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Stairs</t>
    </r>
  </si>
  <si>
    <r>
      <rPr>
        <sz val="10"/>
        <rFont val="Aptos"/>
        <family val="2"/>
      </rPr>
      <t>Cleaning equipment</t>
    </r>
  </si>
  <si>
    <r>
      <rPr>
        <sz val="10"/>
        <rFont val="Aptos"/>
        <family val="2"/>
      </rPr>
      <t>Mini safes</t>
    </r>
  </si>
  <si>
    <r>
      <rPr>
        <sz val="10"/>
        <rFont val="Aptos"/>
        <family val="2"/>
      </rPr>
      <t>Floor polisher</t>
    </r>
  </si>
  <si>
    <r>
      <rPr>
        <sz val="10"/>
        <rFont val="Aptos"/>
        <family val="2"/>
      </rPr>
      <t>Flip charts</t>
    </r>
  </si>
  <si>
    <r>
      <rPr>
        <sz val="10"/>
        <rFont val="Aptos"/>
        <family val="2"/>
      </rPr>
      <t>Floor cleaning machine</t>
    </r>
  </si>
  <si>
    <r>
      <rPr>
        <sz val="10"/>
        <rFont val="Aptos"/>
        <family val="2"/>
      </rPr>
      <t>Display fridge</t>
    </r>
  </si>
  <si>
    <t>Speakers/subs</t>
  </si>
  <si>
    <t>TV</t>
  </si>
  <si>
    <t>Upstairs</t>
  </si>
  <si>
    <t>General</t>
  </si>
  <si>
    <r>
      <rPr>
        <sz val="10"/>
        <rFont val="Aptos"/>
        <family val="2"/>
      </rPr>
      <t>Filing cabinet</t>
    </r>
  </si>
  <si>
    <r>
      <rPr>
        <sz val="10"/>
        <rFont val="Aptos"/>
        <family val="2"/>
      </rPr>
      <t>Coffee machine</t>
    </r>
  </si>
  <si>
    <r>
      <rPr>
        <sz val="10"/>
        <rFont val="Aptos"/>
        <family val="2"/>
      </rPr>
      <t>Desks, filing etc</t>
    </r>
  </si>
  <si>
    <r>
      <rPr>
        <sz val="10"/>
        <rFont val="Aptos"/>
        <family val="2"/>
      </rPr>
      <t>Washing machine</t>
    </r>
  </si>
  <si>
    <r>
      <rPr>
        <sz val="10"/>
        <rFont val="Aptos"/>
        <family val="2"/>
      </rPr>
      <t>Fixtures, shelving, furniture</t>
    </r>
  </si>
  <si>
    <r>
      <rPr>
        <sz val="10"/>
        <color rgb="FFFF0000"/>
        <rFont val="Aptos"/>
        <family val="2"/>
      </rPr>
      <t>??????</t>
    </r>
  </si>
  <si>
    <r>
      <rPr>
        <sz val="10"/>
        <rFont val="Aptos"/>
        <family val="2"/>
      </rPr>
      <t>Pipe speakers to toilets</t>
    </r>
  </si>
  <si>
    <r>
      <rPr>
        <sz val="10"/>
        <rFont val="Aptos"/>
        <family val="2"/>
      </rPr>
      <t>Fire alarm system</t>
    </r>
  </si>
  <si>
    <r>
      <rPr>
        <sz val="10"/>
        <rFont val="Aptos"/>
        <family val="2"/>
      </rPr>
      <t>Fire alarm extra wiring</t>
    </r>
  </si>
  <si>
    <r>
      <rPr>
        <sz val="10"/>
        <rFont val="Aptos"/>
        <family val="2"/>
      </rPr>
      <t>Air conditioning system</t>
    </r>
  </si>
  <si>
    <t>Open Spaces/Play Areas</t>
  </si>
  <si>
    <t>ASSEMBLY HALL</t>
  </si>
  <si>
    <t>Qty</t>
  </si>
  <si>
    <t>New equipment Oct 24 - Basket swing, swing barrier, slatted bench x 3, Treehouse, Traverse wall, Fencing, Planting, Mound materials, safety surface</t>
  </si>
  <si>
    <t>GROUNDS EQUIPMENT</t>
  </si>
  <si>
    <t>Hand tools - Horticultural</t>
  </si>
  <si>
    <t>Vehicles &amp; trailers</t>
  </si>
  <si>
    <t>Citroen Berlingo 2004</t>
  </si>
  <si>
    <t>Trailer</t>
  </si>
  <si>
    <t>Cordless Drills</t>
  </si>
  <si>
    <r>
      <rPr>
        <b/>
        <sz val="10"/>
        <rFont val="Aptos"/>
        <family val="2"/>
      </rPr>
      <t>Hand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tools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-</t>
    </r>
    <r>
      <rPr>
        <sz val="10"/>
        <rFont val="Aptos"/>
        <family val="2"/>
      </rPr>
      <t xml:space="preserve"> </t>
    </r>
    <r>
      <rPr>
        <b/>
        <sz val="10"/>
        <rFont val="Aptos"/>
        <family val="2"/>
      </rPr>
      <t>Maintenance</t>
    </r>
  </si>
  <si>
    <t xml:space="preserve">Stihl BG86C-E Blower
</t>
  </si>
  <si>
    <t>Hand tools - Streetscene</t>
  </si>
  <si>
    <t>Community Litter Pickers</t>
  </si>
  <si>
    <t>MISC</t>
  </si>
  <si>
    <t>CCTV Portable Cameras, poles and batteries</t>
  </si>
  <si>
    <t>CCTV Suite at Town Hall (4308/403)</t>
  </si>
  <si>
    <t>CCTV Throughout the Town</t>
  </si>
  <si>
    <t>CCTV Town Hall</t>
  </si>
  <si>
    <t>Subtotals</t>
  </si>
  <si>
    <t>Category Totals</t>
  </si>
  <si>
    <t>C/fwd calculated</t>
  </si>
  <si>
    <t>Category Totals from tabs</t>
  </si>
  <si>
    <t>Recorded Cost 2025/26</t>
  </si>
  <si>
    <t>Summary of Fixed Assets as at 31 March 2026</t>
  </si>
  <si>
    <t>Blue Pool</t>
  </si>
  <si>
    <t>Flags</t>
  </si>
  <si>
    <t>Cabinets + desks</t>
  </si>
  <si>
    <t>Desks, chairs + cabinets</t>
  </si>
  <si>
    <t>Desks + pedestals, chairs</t>
  </si>
  <si>
    <t>Apple Mac, monitor + cables</t>
  </si>
  <si>
    <t>Dell laptops plus</t>
  </si>
  <si>
    <t>Dell laptops standard</t>
  </si>
  <si>
    <t>Dell monitors Pro27</t>
  </si>
  <si>
    <t>Additions</t>
  </si>
  <si>
    <t>Disposals</t>
  </si>
  <si>
    <t>B/fwd-2025</t>
  </si>
  <si>
    <t>MEMORIALS</t>
  </si>
  <si>
    <t>War Memorial - Canon Square</t>
  </si>
  <si>
    <t>Avon Memorial</t>
  </si>
  <si>
    <t>Table cloths</t>
  </si>
  <si>
    <t>Disposed</t>
  </si>
  <si>
    <t>Circular Planters (excluding trees)</t>
  </si>
  <si>
    <t>Bridge festoon lights</t>
  </si>
  <si>
    <t>Chemical dosing system upgrade</t>
  </si>
  <si>
    <t>Eco toilets upgrade</t>
  </si>
  <si>
    <t>Splash Pad Enterprises</t>
  </si>
  <si>
    <t>Rigg Construction</t>
  </si>
  <si>
    <t>Goal frames</t>
  </si>
  <si>
    <t>Net World Sports</t>
  </si>
  <si>
    <t>Inclusion bucket seat swing</t>
  </si>
  <si>
    <t>Fenland Leisure Products</t>
  </si>
  <si>
    <t>Chemistry control, pumps, injectors</t>
  </si>
  <si>
    <t>Topline Electronics</t>
  </si>
  <si>
    <t>Kan Connections</t>
  </si>
  <si>
    <t xml:space="preserve">Awdry Avenue </t>
  </si>
  <si>
    <t>Addison Road</t>
  </si>
  <si>
    <t>Dorset Crescent</t>
  </si>
  <si>
    <t>Milton Avenue</t>
  </si>
  <si>
    <t>Methuen Avenue</t>
  </si>
  <si>
    <t>Portman Road</t>
  </si>
  <si>
    <t>Southbrook Road</t>
  </si>
  <si>
    <t>Wiltshire Crescent</t>
  </si>
  <si>
    <t>DISPOSED</t>
  </si>
  <si>
    <t>SOLD</t>
  </si>
  <si>
    <t>Chip fryer  </t>
  </si>
  <si>
    <t>Hot water flasks </t>
  </si>
  <si>
    <t>Lift</t>
  </si>
  <si>
    <t xml:space="preserve">Photocopier - Develop </t>
  </si>
  <si>
    <t>Acquired Date</t>
  </si>
  <si>
    <t>see Grounds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</si>
</sst>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/mm/yyyy;@"/>
    <numFmt numFmtId="165" formatCode="0;[Red]0"/>
    <numFmt numFmtId="166" formatCode="&quot;£&quot;#,##0"/>
    <numFmt numFmtId="167" formatCode="_-* #,##0_-;\-* #,##0_-;_-* &quot;-&quot;??_-;_-@_-"/>
    <numFmt numFmtId="168" formatCode="#,##0_ ;[Red]\-#,##0\ "/>
    <numFmt numFmtId="169" formatCode="dd/mm/yy;@"/>
  </numFmts>
  <fonts count="11" x14ac:knownFonts="1">
    <font>
      <sz val="10"/>
      <color rgb="FF000000"/>
      <name val="Times New Roman"/>
      <charset val="204"/>
    </font>
    <font>
      <sz val="10"/>
      <color rgb="FF000000"/>
      <name val="Aptos"/>
      <family val="2"/>
    </font>
    <font>
      <b/>
      <u/>
      <sz val="10"/>
      <name val="Aptos"/>
      <family val="2"/>
    </font>
    <font>
      <u/>
      <sz val="10"/>
      <name val="Aptos"/>
      <family val="2"/>
    </font>
    <font>
      <b/>
      <sz val="10"/>
      <name val="Aptos"/>
      <family val="2"/>
    </font>
    <font>
      <sz val="10"/>
      <name val="Aptos"/>
      <family val="2"/>
    </font>
    <font>
      <sz val="10"/>
      <color rgb="FFFF0000"/>
      <name val="Aptos"/>
      <family val="2"/>
    </font>
    <font>
      <b/>
      <sz val="10"/>
      <color rgb="FF000000"/>
      <name val="Aptos"/>
      <family val="2"/>
    </font>
    <font>
      <sz val="10"/>
      <color rgb="FF000000"/>
      <name val="Times New Roman"/>
      <family val="1"/>
    </font>
    <font>
      <strike/>
      <sz val="10"/>
      <color rgb="FF000000"/>
      <name val="Aptos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4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4" fillId="0" borderId="11" xfId="0" applyFont="1" applyBorder="1"/>
    <xf numFmtId="0" fontId="1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0" xfId="0" applyFont="1"/>
    <xf numFmtId="0" fontId="1" fillId="0" borderId="11" xfId="0" applyFont="1" applyBorder="1"/>
    <xf numFmtId="0" fontId="5" fillId="0" borderId="12" xfId="0" applyFont="1" applyBorder="1" applyAlignment="1">
      <alignment horizontal="center"/>
    </xf>
    <xf numFmtId="166" fontId="5" fillId="0" borderId="12" xfId="0" applyNumberFormat="1" applyFont="1" applyBorder="1" applyAlignment="1">
      <alignment horizontal="center"/>
    </xf>
    <xf numFmtId="166" fontId="5" fillId="0" borderId="11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0" xfId="0" applyFont="1" applyAlignment="1">
      <alignment vertical="top"/>
    </xf>
    <xf numFmtId="0" fontId="7" fillId="0" borderId="6" xfId="0" applyFont="1" applyBorder="1" applyAlignment="1">
      <alignment vertical="top"/>
    </xf>
    <xf numFmtId="167" fontId="1" fillId="0" borderId="5" xfId="1" applyNumberFormat="1" applyFont="1" applyBorder="1" applyAlignment="1">
      <alignment vertical="top" shrinkToFit="1"/>
    </xf>
    <xf numFmtId="167" fontId="1" fillId="0" borderId="5" xfId="1" applyNumberFormat="1" applyFont="1" applyBorder="1" applyAlignment="1">
      <alignment vertical="top"/>
    </xf>
    <xf numFmtId="167" fontId="1" fillId="0" borderId="3" xfId="1" applyNumberFormat="1" applyFont="1" applyBorder="1" applyAlignment="1">
      <alignment vertical="top" shrinkToFit="1"/>
    </xf>
    <xf numFmtId="167" fontId="7" fillId="0" borderId="4" xfId="1" applyNumberFormat="1" applyFont="1" applyBorder="1" applyAlignment="1">
      <alignment vertical="top" shrinkToFit="1"/>
    </xf>
    <xf numFmtId="167" fontId="7" fillId="0" borderId="1" xfId="1" applyNumberFormat="1" applyFont="1" applyBorder="1" applyAlignment="1">
      <alignment vertical="top" shrinkToFit="1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3" borderId="17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 indent="5"/>
    </xf>
    <xf numFmtId="0" fontId="4" fillId="3" borderId="18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left" vertical="top" wrapText="1" indent="5"/>
    </xf>
    <xf numFmtId="0" fontId="1" fillId="3" borderId="23" xfId="0" applyFont="1" applyFill="1" applyBorder="1" applyAlignment="1">
      <alignment horizontal="center" vertical="top" wrapText="1"/>
    </xf>
    <xf numFmtId="0" fontId="4" fillId="3" borderId="23" xfId="0" applyFont="1" applyFill="1" applyBorder="1" applyAlignment="1">
      <alignment horizontal="left" vertical="top" wrapText="1"/>
    </xf>
    <xf numFmtId="0" fontId="1" fillId="3" borderId="2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7" fillId="0" borderId="5" xfId="0" applyFont="1" applyBorder="1" applyAlignment="1">
      <alignment wrapText="1"/>
    </xf>
    <xf numFmtId="167" fontId="1" fillId="0" borderId="8" xfId="1" applyNumberFormat="1" applyFont="1" applyBorder="1" applyAlignment="1">
      <alignment vertical="top" shrinkToFit="1"/>
    </xf>
    <xf numFmtId="0" fontId="1" fillId="0" borderId="3" xfId="0" applyFont="1" applyBorder="1" applyAlignment="1">
      <alignment wrapText="1"/>
    </xf>
    <xf numFmtId="167" fontId="1" fillId="0" borderId="0" xfId="1" applyNumberFormat="1" applyFont="1" applyAlignment="1">
      <alignment vertical="top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shrinkToFit="1"/>
    </xf>
    <xf numFmtId="0" fontId="5" fillId="0" borderId="5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5" fillId="0" borderId="5" xfId="0" applyFont="1" applyBorder="1" applyAlignment="1">
      <alignment vertical="center"/>
    </xf>
    <xf numFmtId="0" fontId="1" fillId="0" borderId="5" xfId="0" applyFont="1" applyBorder="1"/>
    <xf numFmtId="167" fontId="1" fillId="0" borderId="2" xfId="1" applyNumberFormat="1" applyFont="1" applyBorder="1" applyAlignment="1">
      <alignment vertical="top"/>
    </xf>
    <xf numFmtId="3" fontId="1" fillId="0" borderId="2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top" shrinkToFit="1"/>
    </xf>
    <xf numFmtId="0" fontId="7" fillId="0" borderId="3" xfId="0" applyFont="1" applyBorder="1" applyAlignment="1">
      <alignment wrapText="1"/>
    </xf>
    <xf numFmtId="3" fontId="1" fillId="0" borderId="0" xfId="0" applyNumberFormat="1" applyFont="1" applyAlignment="1">
      <alignment horizontal="center" vertical="top"/>
    </xf>
    <xf numFmtId="0" fontId="1" fillId="0" borderId="18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7" fillId="0" borderId="26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7" fillId="0" borderId="26" xfId="0" applyFont="1" applyBorder="1" applyAlignment="1">
      <alignment vertical="top" wrapText="1"/>
    </xf>
    <xf numFmtId="0" fontId="1" fillId="0" borderId="26" xfId="0" applyFont="1" applyBorder="1"/>
    <xf numFmtId="0" fontId="7" fillId="0" borderId="26" xfId="0" applyFont="1" applyBorder="1"/>
    <xf numFmtId="168" fontId="1" fillId="0" borderId="18" xfId="0" applyNumberFormat="1" applyFont="1" applyBorder="1"/>
    <xf numFmtId="168" fontId="1" fillId="0" borderId="5" xfId="0" applyNumberFormat="1" applyFont="1" applyBorder="1"/>
    <xf numFmtId="168" fontId="1" fillId="0" borderId="5" xfId="0" applyNumberFormat="1" applyFont="1" applyBorder="1" applyAlignment="1">
      <alignment vertical="top" shrinkToFit="1"/>
    </xf>
    <xf numFmtId="168" fontId="1" fillId="0" borderId="5" xfId="0" applyNumberFormat="1" applyFont="1" applyBorder="1" applyAlignment="1">
      <alignment vertical="center"/>
    </xf>
    <xf numFmtId="168" fontId="7" fillId="0" borderId="26" xfId="0" applyNumberFormat="1" applyFont="1" applyBorder="1" applyAlignment="1">
      <alignment vertical="top" shrinkToFit="1"/>
    </xf>
    <xf numFmtId="168" fontId="1" fillId="0" borderId="0" xfId="0" applyNumberFormat="1" applyFont="1" applyAlignment="1">
      <alignment vertical="top"/>
    </xf>
    <xf numFmtId="168" fontId="1" fillId="0" borderId="18" xfId="0" applyNumberFormat="1" applyFont="1" applyBorder="1" applyAlignment="1">
      <alignment vertical="top"/>
    </xf>
    <xf numFmtId="168" fontId="1" fillId="0" borderId="5" xfId="0" applyNumberFormat="1" applyFont="1" applyBorder="1" applyAlignment="1">
      <alignment vertical="top"/>
    </xf>
    <xf numFmtId="168" fontId="1" fillId="0" borderId="5" xfId="0" applyNumberFormat="1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168" fontId="1" fillId="0" borderId="5" xfId="1" applyNumberFormat="1" applyFont="1" applyBorder="1" applyAlignment="1">
      <alignment vertical="center" shrinkToFit="1"/>
    </xf>
    <xf numFmtId="168" fontId="1" fillId="0" borderId="5" xfId="1" applyNumberFormat="1" applyFont="1" applyBorder="1" applyAlignment="1">
      <alignment vertical="top" shrinkToFit="1"/>
    </xf>
    <xf numFmtId="168" fontId="1" fillId="0" borderId="3" xfId="1" applyNumberFormat="1" applyFont="1" applyBorder="1" applyAlignment="1">
      <alignment vertical="top" wrapText="1"/>
    </xf>
    <xf numFmtId="168" fontId="1" fillId="0" borderId="3" xfId="1" applyNumberFormat="1" applyFont="1" applyBorder="1" applyAlignment="1">
      <alignment vertical="top" shrinkToFit="1"/>
    </xf>
    <xf numFmtId="168" fontId="7" fillId="0" borderId="1" xfId="1" applyNumberFormat="1" applyFont="1" applyBorder="1" applyAlignment="1">
      <alignment vertical="top" shrinkToFit="1"/>
    </xf>
    <xf numFmtId="168" fontId="1" fillId="0" borderId="5" xfId="1" applyNumberFormat="1" applyFont="1" applyBorder="1" applyAlignment="1">
      <alignment vertical="top"/>
    </xf>
    <xf numFmtId="168" fontId="1" fillId="0" borderId="3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8" fontId="7" fillId="0" borderId="4" xfId="1" applyNumberFormat="1" applyFont="1" applyBorder="1" applyAlignment="1">
      <alignment vertical="top" shrinkToFit="1"/>
    </xf>
    <xf numFmtId="167" fontId="1" fillId="0" borderId="1" xfId="1" applyNumberFormat="1" applyFont="1" applyBorder="1" applyAlignment="1">
      <alignment vertical="top"/>
    </xf>
    <xf numFmtId="168" fontId="1" fillId="0" borderId="2" xfId="1" applyNumberFormat="1" applyFont="1" applyBorder="1" applyAlignment="1">
      <alignment vertical="top"/>
    </xf>
    <xf numFmtId="168" fontId="1" fillId="0" borderId="1" xfId="1" applyNumberFormat="1" applyFont="1" applyBorder="1" applyAlignment="1">
      <alignment vertical="top"/>
    </xf>
    <xf numFmtId="168" fontId="1" fillId="0" borderId="2" xfId="0" applyNumberFormat="1" applyFont="1" applyBorder="1" applyAlignment="1">
      <alignment vertical="center"/>
    </xf>
    <xf numFmtId="168" fontId="1" fillId="0" borderId="2" xfId="1" applyNumberFormat="1" applyFont="1" applyBorder="1" applyAlignment="1">
      <alignment vertical="top" shrinkToFit="1"/>
    </xf>
    <xf numFmtId="168" fontId="1" fillId="0" borderId="12" xfId="1" applyNumberFormat="1" applyFont="1" applyBorder="1" applyAlignment="1">
      <alignment vertical="top" wrapText="1"/>
    </xf>
    <xf numFmtId="168" fontId="1" fillId="0" borderId="1" xfId="1" applyNumberFormat="1" applyFont="1" applyBorder="1" applyAlignment="1">
      <alignment vertical="center" wrapText="1"/>
    </xf>
    <xf numFmtId="168" fontId="4" fillId="0" borderId="10" xfId="0" applyNumberFormat="1" applyFont="1" applyBorder="1" applyAlignment="1">
      <alignment horizontal="center"/>
    </xf>
    <xf numFmtId="168" fontId="5" fillId="0" borderId="12" xfId="0" applyNumberFormat="1" applyFont="1" applyBorder="1"/>
    <xf numFmtId="168" fontId="5" fillId="0" borderId="0" xfId="0" applyNumberFormat="1" applyFont="1"/>
    <xf numFmtId="168" fontId="5" fillId="0" borderId="11" xfId="0" applyNumberFormat="1" applyFont="1" applyBorder="1"/>
    <xf numFmtId="168" fontId="5" fillId="0" borderId="11" xfId="0" applyNumberFormat="1" applyFont="1" applyBorder="1" applyAlignment="1">
      <alignment horizontal="center"/>
    </xf>
    <xf numFmtId="168" fontId="1" fillId="0" borderId="11" xfId="0" applyNumberFormat="1" applyFont="1" applyBorder="1"/>
    <xf numFmtId="168" fontId="7" fillId="0" borderId="1" xfId="0" applyNumberFormat="1" applyFont="1" applyBorder="1" applyAlignment="1">
      <alignment horizontal="right" vertical="top" shrinkToFit="1"/>
    </xf>
    <xf numFmtId="168" fontId="1" fillId="0" borderId="1" xfId="0" applyNumberFormat="1" applyFont="1" applyBorder="1" applyAlignment="1">
      <alignment horizontal="left" wrapText="1"/>
    </xf>
    <xf numFmtId="168" fontId="1" fillId="0" borderId="26" xfId="0" applyNumberFormat="1" applyFont="1" applyBorder="1"/>
    <xf numFmtId="168" fontId="7" fillId="0" borderId="26" xfId="0" applyNumberFormat="1" applyFont="1" applyBorder="1" applyAlignment="1">
      <alignment vertical="top"/>
    </xf>
    <xf numFmtId="168" fontId="1" fillId="0" borderId="26" xfId="0" applyNumberFormat="1" applyFont="1" applyBorder="1" applyAlignment="1">
      <alignment vertical="top"/>
    </xf>
    <xf numFmtId="168" fontId="1" fillId="0" borderId="0" xfId="0" applyNumberFormat="1" applyFont="1" applyAlignment="1">
      <alignment horizontal="left" vertical="top"/>
    </xf>
    <xf numFmtId="167" fontId="7" fillId="0" borderId="0" xfId="1" applyNumberFormat="1" applyFont="1" applyBorder="1" applyAlignment="1">
      <alignment vertical="top" shrinkToFit="1"/>
    </xf>
    <xf numFmtId="168" fontId="7" fillId="0" borderId="0" xfId="1" applyNumberFormat="1" applyFont="1" applyBorder="1" applyAlignment="1">
      <alignment vertical="top" shrinkToFit="1"/>
    </xf>
    <xf numFmtId="0" fontId="1" fillId="0" borderId="27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168" fontId="1" fillId="0" borderId="2" xfId="0" applyNumberFormat="1" applyFont="1" applyBorder="1" applyAlignment="1">
      <alignment horizontal="right" vertical="center" shrinkToFit="1"/>
    </xf>
    <xf numFmtId="168" fontId="1" fillId="0" borderId="5" xfId="0" applyNumberFormat="1" applyFont="1" applyBorder="1" applyAlignment="1">
      <alignment horizontal="right" vertical="top" shrinkToFit="1"/>
    </xf>
    <xf numFmtId="168" fontId="1" fillId="0" borderId="3" xfId="0" applyNumberFormat="1" applyFont="1" applyBorder="1" applyAlignment="1">
      <alignment horizontal="right" vertical="top" shrinkToFit="1"/>
    </xf>
    <xf numFmtId="168" fontId="1" fillId="0" borderId="4" xfId="0" applyNumberFormat="1" applyFont="1" applyBorder="1" applyAlignment="1">
      <alignment horizontal="right" vertical="top" shrinkToFit="1"/>
    </xf>
    <xf numFmtId="168" fontId="1" fillId="0" borderId="1" xfId="0" applyNumberFormat="1" applyFont="1" applyBorder="1" applyAlignment="1">
      <alignment horizontal="right" vertical="top" shrinkToFit="1"/>
    </xf>
    <xf numFmtId="168" fontId="1" fillId="0" borderId="31" xfId="0" applyNumberFormat="1" applyFont="1" applyBorder="1" applyAlignment="1">
      <alignment horizontal="right" vertical="top" shrinkToFit="1"/>
    </xf>
    <xf numFmtId="0" fontId="4" fillId="0" borderId="31" xfId="0" applyFont="1" applyBorder="1" applyAlignment="1">
      <alignment horizontal="center" vertical="top" wrapText="1"/>
    </xf>
    <xf numFmtId="0" fontId="4" fillId="4" borderId="24" xfId="0" applyFont="1" applyFill="1" applyBorder="1" applyAlignment="1">
      <alignment horizontal="left" vertical="top" wrapText="1" indent="1"/>
    </xf>
    <xf numFmtId="168" fontId="7" fillId="0" borderId="4" xfId="0" applyNumberFormat="1" applyFont="1" applyBorder="1" applyAlignment="1">
      <alignment horizontal="right" vertical="top" shrinkToFit="1"/>
    </xf>
    <xf numFmtId="0" fontId="2" fillId="0" borderId="0" xfId="0" applyFont="1" applyAlignment="1">
      <alignment vertical="top"/>
    </xf>
    <xf numFmtId="0" fontId="4" fillId="4" borderId="24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8" fontId="1" fillId="0" borderId="5" xfId="0" quotePrefix="1" applyNumberFormat="1" applyFont="1" applyBorder="1"/>
    <xf numFmtId="14" fontId="1" fillId="0" borderId="5" xfId="0" applyNumberFormat="1" applyFont="1" applyBorder="1" applyAlignment="1">
      <alignment vertical="top"/>
    </xf>
    <xf numFmtId="14" fontId="6" fillId="0" borderId="5" xfId="0" applyNumberFormat="1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1" fontId="1" fillId="0" borderId="5" xfId="0" applyNumberFormat="1" applyFont="1" applyBorder="1" applyAlignment="1">
      <alignment horizontal="center" vertical="top" shrinkToFit="1"/>
    </xf>
    <xf numFmtId="0" fontId="7" fillId="0" borderId="26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1" fontId="7" fillId="0" borderId="5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shrinkToFi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1" fontId="9" fillId="0" borderId="5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165" fontId="6" fillId="0" borderId="5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168" fontId="7" fillId="0" borderId="25" xfId="0" applyNumberFormat="1" applyFont="1" applyBorder="1" applyAlignment="1">
      <alignment vertical="top"/>
    </xf>
    <xf numFmtId="168" fontId="7" fillId="0" borderId="32" xfId="0" applyNumberFormat="1" applyFont="1" applyBorder="1" applyAlignment="1">
      <alignment horizontal="right" vertical="top" shrinkToFit="1"/>
    </xf>
    <xf numFmtId="0" fontId="4" fillId="4" borderId="33" xfId="0" applyFont="1" applyFill="1" applyBorder="1" applyAlignment="1">
      <alignment horizontal="left" vertical="top" wrapText="1" indent="1"/>
    </xf>
    <xf numFmtId="168" fontId="5" fillId="0" borderId="25" xfId="0" applyNumberFormat="1" applyFont="1" applyBorder="1"/>
    <xf numFmtId="168" fontId="7" fillId="0" borderId="31" xfId="0" applyNumberFormat="1" applyFont="1" applyBorder="1" applyAlignment="1">
      <alignment horizontal="right" vertical="top" shrinkToFit="1"/>
    </xf>
    <xf numFmtId="168" fontId="1" fillId="0" borderId="34" xfId="0" applyNumberFormat="1" applyFont="1" applyBorder="1" applyAlignment="1">
      <alignment vertical="top"/>
    </xf>
    <xf numFmtId="168" fontId="1" fillId="0" borderId="34" xfId="0" applyNumberFormat="1" applyFont="1" applyBorder="1" applyAlignment="1">
      <alignment vertical="top" shrinkToFit="1"/>
    </xf>
    <xf numFmtId="168" fontId="7" fillId="0" borderId="35" xfId="0" applyNumberFormat="1" applyFont="1" applyBorder="1" applyAlignment="1">
      <alignment vertical="top" shrinkToFit="1"/>
    </xf>
    <xf numFmtId="0" fontId="10" fillId="0" borderId="11" xfId="0" applyFont="1" applyBorder="1"/>
    <xf numFmtId="0" fontId="10" fillId="0" borderId="12" xfId="0" applyFont="1" applyBorder="1" applyAlignment="1">
      <alignment horizontal="center"/>
    </xf>
    <xf numFmtId="3" fontId="10" fillId="0" borderId="11" xfId="0" applyNumberFormat="1" applyFont="1" applyBorder="1"/>
    <xf numFmtId="0" fontId="10" fillId="0" borderId="0" xfId="0" applyFont="1"/>
    <xf numFmtId="3" fontId="10" fillId="0" borderId="12" xfId="0" applyNumberFormat="1" applyFont="1" applyBorder="1"/>
    <xf numFmtId="0" fontId="10" fillId="0" borderId="12" xfId="0" applyFont="1" applyBorder="1"/>
    <xf numFmtId="3" fontId="10" fillId="0" borderId="25" xfId="0" applyNumberFormat="1" applyFont="1" applyBorder="1"/>
    <xf numFmtId="167" fontId="1" fillId="0" borderId="18" xfId="1" applyNumberFormat="1" applyFont="1" applyBorder="1" applyAlignment="1">
      <alignment vertical="top" shrinkToFit="1"/>
    </xf>
    <xf numFmtId="168" fontId="1" fillId="0" borderId="18" xfId="0" applyNumberFormat="1" applyFont="1" applyBorder="1" applyAlignment="1">
      <alignment vertical="top" shrinkToFit="1"/>
    </xf>
    <xf numFmtId="168" fontId="1" fillId="0" borderId="36" xfId="1" applyNumberFormat="1" applyFont="1" applyBorder="1" applyAlignment="1">
      <alignment vertical="top" shrinkToFit="1"/>
    </xf>
    <xf numFmtId="168" fontId="1" fillId="0" borderId="34" xfId="1" applyNumberFormat="1" applyFont="1" applyBorder="1" applyAlignment="1">
      <alignment vertical="top"/>
    </xf>
    <xf numFmtId="168" fontId="1" fillId="0" borderId="34" xfId="1" applyNumberFormat="1" applyFont="1" applyBorder="1" applyAlignment="1">
      <alignment vertical="top" shrinkToFit="1"/>
    </xf>
    <xf numFmtId="168" fontId="1" fillId="0" borderId="37" xfId="1" applyNumberFormat="1" applyFont="1" applyBorder="1" applyAlignment="1">
      <alignment vertical="top" shrinkToFit="1"/>
    </xf>
    <xf numFmtId="168" fontId="7" fillId="0" borderId="31" xfId="1" applyNumberFormat="1" applyFont="1" applyBorder="1" applyAlignment="1">
      <alignment vertical="top" shrinkToFit="1"/>
    </xf>
    <xf numFmtId="168" fontId="1" fillId="0" borderId="38" xfId="1" applyNumberFormat="1" applyFont="1" applyBorder="1" applyAlignment="1">
      <alignment vertical="top"/>
    </xf>
    <xf numFmtId="168" fontId="1" fillId="2" borderId="34" xfId="1" applyNumberFormat="1" applyFont="1" applyFill="1" applyBorder="1" applyAlignment="1">
      <alignment vertical="top" shrinkToFit="1"/>
    </xf>
    <xf numFmtId="168" fontId="1" fillId="0" borderId="31" xfId="1" applyNumberFormat="1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7" fillId="0" borderId="40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7" fillId="0" borderId="31" xfId="0" applyFont="1" applyBorder="1" applyAlignment="1">
      <alignment vertical="top"/>
    </xf>
    <xf numFmtId="0" fontId="5" fillId="0" borderId="3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14" fontId="1" fillId="0" borderId="25" xfId="0" applyNumberFormat="1" applyFont="1" applyBorder="1" applyAlignment="1">
      <alignment vertical="top"/>
    </xf>
    <xf numFmtId="0" fontId="5" fillId="0" borderId="25" xfId="0" applyFont="1" applyBorder="1" applyAlignment="1">
      <alignment vertical="top"/>
    </xf>
    <xf numFmtId="0" fontId="4" fillId="0" borderId="25" xfId="0" applyFont="1" applyBorder="1" applyAlignment="1">
      <alignment vertical="top"/>
    </xf>
    <xf numFmtId="169" fontId="5" fillId="0" borderId="25" xfId="0" quotePrefix="1" applyNumberFormat="1" applyFont="1" applyBorder="1"/>
    <xf numFmtId="0" fontId="1" fillId="0" borderId="37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169" fontId="5" fillId="0" borderId="1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H31"/>
  <sheetViews>
    <sheetView tabSelected="1" workbookViewId="0">
      <selection activeCell="G20" sqref="G20"/>
    </sheetView>
  </sheetViews>
  <sheetFormatPr defaultColWidth="8.83203125" defaultRowHeight="13.5" x14ac:dyDescent="0.2"/>
  <cols>
    <col min="1" max="1" width="3.83203125" style="2" customWidth="1"/>
    <col min="2" max="2" width="31.6640625" style="2" customWidth="1"/>
    <col min="3" max="5" width="10.6640625" style="2" customWidth="1"/>
    <col min="6" max="6" width="11.5" style="2" customWidth="1"/>
    <col min="7" max="7" width="11.33203125" style="2" customWidth="1"/>
    <col min="8" max="8" width="11.83203125" style="2" customWidth="1"/>
    <col min="9" max="9" width="7.6640625" style="2" bestFit="1" customWidth="1"/>
    <col min="10" max="10" width="19.5" style="2" customWidth="1"/>
    <col min="11" max="16384" width="8.83203125" style="2"/>
  </cols>
  <sheetData>
    <row r="1" spans="1:8" x14ac:dyDescent="0.2">
      <c r="A1" s="127"/>
      <c r="B1" s="128"/>
      <c r="C1" s="128"/>
      <c r="D1" s="128"/>
      <c r="E1" s="128"/>
      <c r="F1" s="128"/>
      <c r="G1" s="128"/>
      <c r="H1" s="129"/>
    </row>
    <row r="2" spans="1:8" ht="14.25" customHeight="1" x14ac:dyDescent="0.2">
      <c r="A2" s="130"/>
      <c r="B2" s="23" t="s">
        <v>6</v>
      </c>
      <c r="C2" s="23"/>
      <c r="D2" s="23"/>
      <c r="E2" s="23"/>
      <c r="F2" s="23"/>
      <c r="G2" s="23"/>
      <c r="H2" s="131"/>
    </row>
    <row r="3" spans="1:8" ht="14.25" customHeight="1" x14ac:dyDescent="0.2">
      <c r="A3" s="130"/>
      <c r="B3" s="144" t="s">
        <v>475</v>
      </c>
      <c r="C3" s="23"/>
      <c r="D3" s="23"/>
      <c r="E3" s="23"/>
      <c r="F3" s="23"/>
      <c r="G3" s="23"/>
      <c r="H3" s="131"/>
    </row>
    <row r="4" spans="1:8" ht="14.25" customHeight="1" x14ac:dyDescent="0.2">
      <c r="A4" s="130"/>
      <c r="B4" s="23"/>
      <c r="C4" s="23"/>
      <c r="D4" s="23"/>
      <c r="E4" s="23"/>
      <c r="F4" s="23"/>
      <c r="G4" s="23"/>
      <c r="H4" s="131"/>
    </row>
    <row r="5" spans="1:8" ht="18.600000000000001" customHeight="1" x14ac:dyDescent="0.2">
      <c r="A5" s="130"/>
      <c r="B5" s="30"/>
      <c r="C5" s="212" t="s">
        <v>474</v>
      </c>
      <c r="D5" s="213"/>
      <c r="E5" s="213"/>
      <c r="F5" s="213"/>
      <c r="G5" s="214"/>
      <c r="H5" s="131"/>
    </row>
    <row r="6" spans="1:8" ht="40.5" x14ac:dyDescent="0.2">
      <c r="A6" s="130"/>
      <c r="B6" s="32" t="s">
        <v>473</v>
      </c>
      <c r="C6" s="211" t="s">
        <v>487</v>
      </c>
      <c r="D6" s="146" t="s">
        <v>485</v>
      </c>
      <c r="E6" s="147" t="s">
        <v>486</v>
      </c>
      <c r="F6" s="146" t="s">
        <v>423</v>
      </c>
      <c r="G6" s="141" t="s">
        <v>472</v>
      </c>
      <c r="H6" s="131"/>
    </row>
    <row r="7" spans="1:8" ht="19.149999999999999" customHeight="1" x14ac:dyDescent="0.2">
      <c r="A7" s="130"/>
      <c r="B7" s="3" t="s">
        <v>7</v>
      </c>
      <c r="C7" s="135">
        <f>'1-Land &amp; Bldgs'!I51</f>
        <v>4860307</v>
      </c>
      <c r="D7" s="135">
        <f>'1-Land &amp; Bldgs'!J51</f>
        <v>1</v>
      </c>
      <c r="E7" s="135">
        <f>'1-Land &amp; Bldgs'!K51</f>
        <v>0</v>
      </c>
      <c r="F7" s="135">
        <f>'1-Land &amp; Bldgs'!L51</f>
        <v>7</v>
      </c>
      <c r="G7" s="173">
        <f t="shared" ref="G7:G13" si="0">SUM(C7:F7)</f>
        <v>4860315</v>
      </c>
      <c r="H7" s="131"/>
    </row>
    <row r="8" spans="1:8" ht="19.149999999999999" customHeight="1" x14ac:dyDescent="0.2">
      <c r="A8" s="130"/>
      <c r="B8" s="11" t="s">
        <v>451</v>
      </c>
      <c r="C8" s="136">
        <f>'2-Open Space &amp; Play Areas'!I236</f>
        <v>874465</v>
      </c>
      <c r="D8" s="136">
        <f>'2-Open Space &amp; Play Areas'!J236</f>
        <v>66084</v>
      </c>
      <c r="E8" s="136">
        <f>'2-Open Space &amp; Play Areas'!K236</f>
        <v>0</v>
      </c>
      <c r="F8" s="136">
        <f>'2-Open Space &amp; Play Areas'!L236</f>
        <v>-13080</v>
      </c>
      <c r="G8" s="173">
        <f t="shared" si="0"/>
        <v>927469</v>
      </c>
      <c r="H8" s="131"/>
    </row>
    <row r="9" spans="1:8" ht="19.149999999999999" customHeight="1" x14ac:dyDescent="0.2">
      <c r="A9" s="130"/>
      <c r="B9" s="4" t="s">
        <v>8</v>
      </c>
      <c r="C9" s="136">
        <f>'3-Office &amp; Town Hall'!I97</f>
        <v>75286</v>
      </c>
      <c r="D9" s="136">
        <f>'3-Office &amp; Town Hall'!J97</f>
        <v>17126</v>
      </c>
      <c r="E9" s="136">
        <f>'3-Office &amp; Town Hall'!K97</f>
        <v>0</v>
      </c>
      <c r="F9" s="136">
        <f>'3-Office &amp; Town Hall'!L97</f>
        <v>4000</v>
      </c>
      <c r="G9" s="173">
        <f t="shared" si="0"/>
        <v>96412</v>
      </c>
      <c r="H9" s="131"/>
    </row>
    <row r="10" spans="1:8" ht="19.149999999999999" customHeight="1" x14ac:dyDescent="0.2">
      <c r="A10" s="130"/>
      <c r="B10" s="4" t="s">
        <v>9</v>
      </c>
      <c r="C10" s="136">
        <f>'4-Infrastucture'!I61</f>
        <v>165443</v>
      </c>
      <c r="D10" s="136">
        <f>'4-Infrastucture'!J61</f>
        <v>0</v>
      </c>
      <c r="E10" s="136">
        <f>'4-Infrastucture'!K61</f>
        <v>0</v>
      </c>
      <c r="F10" s="136">
        <f>'4-Infrastucture'!L61</f>
        <v>0</v>
      </c>
      <c r="G10" s="173">
        <f t="shared" si="0"/>
        <v>165443</v>
      </c>
      <c r="H10" s="131"/>
    </row>
    <row r="11" spans="1:8" ht="19.149999999999999" customHeight="1" x14ac:dyDescent="0.2">
      <c r="A11" s="130"/>
      <c r="B11" s="4" t="s">
        <v>10</v>
      </c>
      <c r="C11" s="136">
        <f>'5-Community Assets'!I20</f>
        <v>34216</v>
      </c>
      <c r="D11" s="136">
        <f>'5-Community Assets'!J20</f>
        <v>0</v>
      </c>
      <c r="E11" s="136">
        <f>'5-Community Assets'!K20</f>
        <v>0</v>
      </c>
      <c r="F11" s="136">
        <f>'5-Community Assets'!L20</f>
        <v>0</v>
      </c>
      <c r="G11" s="173">
        <f t="shared" si="0"/>
        <v>34216</v>
      </c>
      <c r="H11" s="131"/>
    </row>
    <row r="12" spans="1:8" ht="19.149999999999999" customHeight="1" x14ac:dyDescent="0.2">
      <c r="A12" s="130"/>
      <c r="B12" s="4" t="s">
        <v>11</v>
      </c>
      <c r="C12" s="136">
        <f>'6-Assembly Hall'!I198</f>
        <v>229881</v>
      </c>
      <c r="D12" s="136">
        <f>'6-Assembly Hall'!J198</f>
        <v>438</v>
      </c>
      <c r="E12" s="136">
        <f>'6-Assembly Hall'!K198</f>
        <v>0</v>
      </c>
      <c r="F12" s="136">
        <f>'6-Assembly Hall'!L198</f>
        <v>1880</v>
      </c>
      <c r="G12" s="173">
        <f t="shared" si="0"/>
        <v>232199</v>
      </c>
      <c r="H12" s="131"/>
    </row>
    <row r="13" spans="1:8" ht="19.149999999999999" customHeight="1" x14ac:dyDescent="0.2">
      <c r="A13" s="130"/>
      <c r="B13" s="11" t="s">
        <v>324</v>
      </c>
      <c r="C13" s="137">
        <f>'7-Grounds Equipment'!I61</f>
        <v>101132</v>
      </c>
      <c r="D13" s="137">
        <f>'7-Grounds Equipment'!J61</f>
        <v>0</v>
      </c>
      <c r="E13" s="137">
        <f>'7-Grounds Equipment'!K61</f>
        <v>-2100</v>
      </c>
      <c r="F13" s="137">
        <f>'7-Grounds Equipment'!L61</f>
        <v>0</v>
      </c>
      <c r="G13" s="173">
        <f t="shared" si="0"/>
        <v>99032</v>
      </c>
      <c r="H13" s="131"/>
    </row>
    <row r="14" spans="1:8" ht="19.149999999999999" customHeight="1" x14ac:dyDescent="0.25">
      <c r="A14" s="130"/>
      <c r="B14" s="5"/>
      <c r="C14" s="143">
        <f t="shared" ref="C14:G14" si="1">SUM(C7:C13)</f>
        <v>6340730</v>
      </c>
      <c r="D14" s="138">
        <f t="shared" si="1"/>
        <v>83649</v>
      </c>
      <c r="E14" s="139">
        <f t="shared" si="1"/>
        <v>-2100</v>
      </c>
      <c r="F14" s="140">
        <f t="shared" si="1"/>
        <v>-7193</v>
      </c>
      <c r="G14" s="174">
        <f t="shared" si="1"/>
        <v>6415086</v>
      </c>
      <c r="H14" s="131"/>
    </row>
    <row r="15" spans="1:8" ht="14.25" customHeight="1" x14ac:dyDescent="0.2">
      <c r="A15" s="130"/>
      <c r="C15" s="28"/>
      <c r="D15" s="28"/>
      <c r="E15" s="28"/>
      <c r="F15" s="28"/>
      <c r="G15" s="28"/>
      <c r="H15" s="131"/>
    </row>
    <row r="16" spans="1:8" ht="14.25" customHeight="1" x14ac:dyDescent="0.2">
      <c r="A16" s="130"/>
      <c r="C16" s="28"/>
      <c r="D16" s="28"/>
      <c r="E16" s="28"/>
      <c r="F16" s="28"/>
      <c r="G16" s="28"/>
      <c r="H16" s="131"/>
    </row>
    <row r="17" spans="1:8" ht="14.25" thickBot="1" x14ac:dyDescent="0.25">
      <c r="A17" s="132"/>
      <c r="B17" s="133"/>
      <c r="C17" s="133"/>
      <c r="D17" s="133"/>
      <c r="E17" s="133"/>
      <c r="F17" s="133"/>
      <c r="G17" s="133"/>
      <c r="H17" s="134"/>
    </row>
    <row r="21" spans="1:8" ht="27.6" customHeight="1" x14ac:dyDescent="0.2"/>
    <row r="22" spans="1:8" ht="17.45" customHeight="1" x14ac:dyDescent="0.2"/>
    <row r="23" spans="1:8" ht="17.45" customHeight="1" x14ac:dyDescent="0.2"/>
    <row r="24" spans="1:8" ht="17.45" customHeight="1" x14ac:dyDescent="0.2"/>
    <row r="25" spans="1:8" ht="17.45" customHeight="1" x14ac:dyDescent="0.2"/>
    <row r="26" spans="1:8" ht="17.45" customHeight="1" x14ac:dyDescent="0.2"/>
    <row r="27" spans="1:8" ht="17.45" customHeight="1" x14ac:dyDescent="0.2"/>
    <row r="28" spans="1:8" ht="17.45" customHeight="1" x14ac:dyDescent="0.2"/>
    <row r="31" spans="1:8" x14ac:dyDescent="0.2">
      <c r="G31" s="7"/>
    </row>
  </sheetData>
  <mergeCells count="1">
    <mergeCell ref="C5:G5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&amp;L&amp;"Aptos,Regular"&amp;8&amp;F&amp;C&amp;"Aptos,Regular"&amp;8Printed &amp;D&amp;R&amp;"Aptos,Regular"&amp;8Page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:M59"/>
  <sheetViews>
    <sheetView workbookViewId="0">
      <pane ySplit="3" topLeftCell="A25" activePane="bottomLeft" state="frozen"/>
      <selection activeCell="J23" sqref="J23"/>
      <selection pane="bottomLeft" activeCell="M53" sqref="M53"/>
    </sheetView>
  </sheetViews>
  <sheetFormatPr defaultColWidth="8.83203125" defaultRowHeight="13.5" x14ac:dyDescent="0.2"/>
  <cols>
    <col min="1" max="1" width="5.83203125" style="2" customWidth="1"/>
    <col min="2" max="2" width="39" style="2" customWidth="1"/>
    <col min="3" max="3" width="4" style="31" customWidth="1"/>
    <col min="4" max="4" width="11" style="2" customWidth="1"/>
    <col min="5" max="5" width="10" style="2" customWidth="1"/>
    <col min="6" max="6" width="11.1640625" style="2" customWidth="1"/>
    <col min="7" max="7" width="18.83203125" style="2" customWidth="1"/>
    <col min="8" max="8" width="7.83203125" style="2" customWidth="1"/>
    <col min="9" max="11" width="9.83203125" style="2" customWidth="1"/>
    <col min="12" max="12" width="11.1640625" style="2" customWidth="1"/>
    <col min="13" max="13" width="9.83203125" style="2" customWidth="1"/>
    <col min="14" max="16384" width="8.83203125" style="2"/>
  </cols>
  <sheetData>
    <row r="1" spans="1:13" ht="20.45" customHeight="1" x14ac:dyDescent="0.2">
      <c r="A1" s="215" t="s">
        <v>12</v>
      </c>
      <c r="B1" s="215"/>
      <c r="C1" s="151"/>
      <c r="D1" s="22"/>
      <c r="E1" s="1"/>
      <c r="F1" s="1"/>
      <c r="G1" s="6"/>
      <c r="H1" s="6"/>
      <c r="I1" s="6"/>
      <c r="J1" s="6"/>
      <c r="K1" s="6"/>
      <c r="L1" s="6"/>
      <c r="M1" s="6"/>
    </row>
    <row r="2" spans="1:13" ht="28.9" customHeight="1" x14ac:dyDescent="0.2">
      <c r="A2" s="48" t="s">
        <v>306</v>
      </c>
      <c r="B2" s="49" t="s">
        <v>1</v>
      </c>
      <c r="C2" s="50" t="s">
        <v>453</v>
      </c>
      <c r="D2" s="50" t="s">
        <v>520</v>
      </c>
      <c r="E2" s="50" t="s">
        <v>2</v>
      </c>
      <c r="F2" s="51" t="s">
        <v>307</v>
      </c>
      <c r="G2" s="50" t="s">
        <v>3</v>
      </c>
      <c r="H2" s="51" t="s">
        <v>13</v>
      </c>
      <c r="I2" s="212" t="s">
        <v>474</v>
      </c>
      <c r="J2" s="213"/>
      <c r="K2" s="213"/>
      <c r="L2" s="213"/>
      <c r="M2" s="214"/>
    </row>
    <row r="3" spans="1:13" ht="14.45" customHeight="1" x14ac:dyDescent="0.2">
      <c r="A3" s="52"/>
      <c r="B3" s="53"/>
      <c r="C3" s="54"/>
      <c r="D3" s="54"/>
      <c r="E3" s="55"/>
      <c r="F3" s="54"/>
      <c r="G3" s="55"/>
      <c r="H3" s="56"/>
      <c r="I3" s="142" t="s">
        <v>4</v>
      </c>
      <c r="J3" s="145" t="s">
        <v>485</v>
      </c>
      <c r="K3" s="145" t="s">
        <v>486</v>
      </c>
      <c r="L3" s="145" t="s">
        <v>423</v>
      </c>
      <c r="M3" s="175" t="s">
        <v>5</v>
      </c>
    </row>
    <row r="4" spans="1:13" x14ac:dyDescent="0.2">
      <c r="A4" s="36"/>
      <c r="B4" s="81" t="s">
        <v>14</v>
      </c>
      <c r="C4" s="152"/>
      <c r="D4" s="36"/>
      <c r="E4" s="36"/>
      <c r="F4" s="80" t="s">
        <v>46</v>
      </c>
      <c r="G4" s="36"/>
      <c r="H4" s="94"/>
      <c r="I4" s="94"/>
      <c r="J4" s="94"/>
      <c r="K4" s="94"/>
      <c r="L4" s="94"/>
      <c r="M4" s="178"/>
    </row>
    <row r="5" spans="1:13" x14ac:dyDescent="0.2">
      <c r="A5" s="36"/>
      <c r="B5" s="36" t="s">
        <v>15</v>
      </c>
      <c r="C5" s="153">
        <v>1</v>
      </c>
      <c r="D5" s="36"/>
      <c r="E5" s="36"/>
      <c r="F5" s="89">
        <v>3093750</v>
      </c>
      <c r="G5" s="36"/>
      <c r="H5" s="94"/>
      <c r="I5" s="89">
        <v>1846041</v>
      </c>
      <c r="J5" s="94"/>
      <c r="K5" s="94"/>
      <c r="L5" s="94"/>
      <c r="M5" s="179">
        <f>SUM(I5:L5)</f>
        <v>1846041</v>
      </c>
    </row>
    <row r="6" spans="1:13" x14ac:dyDescent="0.2">
      <c r="A6" s="36"/>
      <c r="B6" s="36" t="s">
        <v>11</v>
      </c>
      <c r="C6" s="153">
        <v>1</v>
      </c>
      <c r="D6" s="36"/>
      <c r="E6" s="36"/>
      <c r="F6" s="89">
        <v>1689765</v>
      </c>
      <c r="G6" s="36"/>
      <c r="H6" s="94"/>
      <c r="I6" s="89">
        <v>1640925</v>
      </c>
      <c r="J6" s="94"/>
      <c r="K6" s="94"/>
      <c r="L6" s="94"/>
      <c r="M6" s="179">
        <f t="shared" ref="M6:M11" si="0">SUM(I6:L6)</f>
        <v>1640925</v>
      </c>
    </row>
    <row r="7" spans="1:13" x14ac:dyDescent="0.2">
      <c r="A7" s="36"/>
      <c r="B7" s="36" t="s">
        <v>16</v>
      </c>
      <c r="C7" s="153">
        <v>1</v>
      </c>
      <c r="D7" s="36"/>
      <c r="E7" s="36"/>
      <c r="F7" s="89">
        <v>505000</v>
      </c>
      <c r="G7" s="36"/>
      <c r="H7" s="94"/>
      <c r="I7" s="89">
        <v>546974</v>
      </c>
      <c r="J7" s="94"/>
      <c r="K7" s="94"/>
      <c r="L7" s="94"/>
      <c r="M7" s="179">
        <f t="shared" si="0"/>
        <v>546974</v>
      </c>
    </row>
    <row r="8" spans="1:13" x14ac:dyDescent="0.2">
      <c r="A8" s="36"/>
      <c r="B8" s="36" t="s">
        <v>17</v>
      </c>
      <c r="C8" s="153">
        <v>1</v>
      </c>
      <c r="D8" s="36"/>
      <c r="E8" s="36"/>
      <c r="F8" s="89">
        <v>830000</v>
      </c>
      <c r="G8" s="36"/>
      <c r="H8" s="94"/>
      <c r="I8" s="89">
        <v>615347</v>
      </c>
      <c r="J8" s="94"/>
      <c r="K8" s="94"/>
      <c r="L8" s="94"/>
      <c r="M8" s="179">
        <f t="shared" si="0"/>
        <v>615347</v>
      </c>
    </row>
    <row r="9" spans="1:13" x14ac:dyDescent="0.2">
      <c r="A9" s="36"/>
      <c r="B9" s="36" t="s">
        <v>18</v>
      </c>
      <c r="C9" s="153">
        <v>1</v>
      </c>
      <c r="D9" s="36"/>
      <c r="E9" s="36"/>
      <c r="F9" s="89">
        <v>275000</v>
      </c>
      <c r="G9" s="36"/>
      <c r="H9" s="94"/>
      <c r="I9" s="89">
        <v>129907</v>
      </c>
      <c r="J9" s="94"/>
      <c r="K9" s="94"/>
      <c r="L9" s="94"/>
      <c r="M9" s="179">
        <f t="shared" si="0"/>
        <v>129907</v>
      </c>
    </row>
    <row r="10" spans="1:13" x14ac:dyDescent="0.2">
      <c r="A10" s="36"/>
      <c r="B10" s="36" t="s">
        <v>19</v>
      </c>
      <c r="C10" s="152"/>
      <c r="D10" s="36"/>
      <c r="E10" s="36"/>
      <c r="F10" s="89">
        <v>209541</v>
      </c>
      <c r="G10" s="36"/>
      <c r="H10" s="94"/>
      <c r="I10" s="89">
        <v>16705</v>
      </c>
      <c r="J10" s="94"/>
      <c r="K10" s="94"/>
      <c r="L10" s="94"/>
      <c r="M10" s="179">
        <f t="shared" si="0"/>
        <v>16705</v>
      </c>
    </row>
    <row r="11" spans="1:13" x14ac:dyDescent="0.2">
      <c r="A11" s="36"/>
      <c r="B11" s="36" t="s">
        <v>20</v>
      </c>
      <c r="C11" s="153">
        <v>1</v>
      </c>
      <c r="D11" s="36"/>
      <c r="E11" s="36"/>
      <c r="F11" s="89">
        <v>536571</v>
      </c>
      <c r="G11" s="36"/>
      <c r="H11" s="94"/>
      <c r="I11" s="89">
        <v>1</v>
      </c>
      <c r="J11" s="94"/>
      <c r="K11" s="94"/>
      <c r="L11" s="89"/>
      <c r="M11" s="179">
        <f t="shared" si="0"/>
        <v>1</v>
      </c>
    </row>
    <row r="12" spans="1:13" x14ac:dyDescent="0.2">
      <c r="A12" s="36"/>
      <c r="B12" s="181" t="s">
        <v>476</v>
      </c>
      <c r="C12" s="182"/>
      <c r="D12" s="77">
        <v>45839</v>
      </c>
      <c r="E12" s="36"/>
      <c r="F12" s="183">
        <v>4000000</v>
      </c>
      <c r="G12" s="36"/>
      <c r="H12" s="184">
        <v>1</v>
      </c>
      <c r="I12" s="185"/>
      <c r="J12" s="186">
        <v>1</v>
      </c>
      <c r="K12" s="184"/>
      <c r="L12" s="186"/>
      <c r="M12" s="187">
        <f t="shared" ref="M12" si="1">I12+J12+K12+L12</f>
        <v>1</v>
      </c>
    </row>
    <row r="13" spans="1:13" x14ac:dyDescent="0.2">
      <c r="A13" s="36"/>
      <c r="B13" s="36"/>
      <c r="C13" s="153"/>
      <c r="D13" s="36"/>
      <c r="E13" s="36"/>
      <c r="F13" s="89"/>
      <c r="G13" s="36"/>
      <c r="H13" s="94"/>
      <c r="I13" s="89"/>
      <c r="J13" s="94"/>
      <c r="K13" s="94"/>
      <c r="L13" s="89"/>
      <c r="M13" s="179"/>
    </row>
    <row r="14" spans="1:13" x14ac:dyDescent="0.2">
      <c r="A14" s="36"/>
      <c r="B14" s="81" t="s">
        <v>21</v>
      </c>
      <c r="C14" s="152"/>
      <c r="D14" s="36"/>
      <c r="E14" s="36"/>
      <c r="F14" s="94"/>
      <c r="G14" s="36"/>
      <c r="H14" s="94"/>
      <c r="I14" s="89"/>
      <c r="J14" s="94"/>
      <c r="K14" s="94"/>
      <c r="L14" s="94"/>
      <c r="M14" s="178"/>
    </row>
    <row r="15" spans="1:13" x14ac:dyDescent="0.2">
      <c r="A15" s="36"/>
      <c r="B15" s="36" t="s">
        <v>22</v>
      </c>
      <c r="C15" s="153">
        <v>1</v>
      </c>
      <c r="D15" s="36"/>
      <c r="E15" s="36"/>
      <c r="F15" s="94"/>
      <c r="G15" s="36"/>
      <c r="H15" s="94"/>
      <c r="I15" s="89">
        <v>1</v>
      </c>
      <c r="J15" s="94"/>
      <c r="K15" s="94"/>
      <c r="L15" s="94"/>
      <c r="M15" s="179">
        <f t="shared" ref="M15:M19" si="2">SUM(I15:L15)</f>
        <v>1</v>
      </c>
    </row>
    <row r="16" spans="1:13" x14ac:dyDescent="0.2">
      <c r="A16" s="36"/>
      <c r="B16" s="36" t="s">
        <v>23</v>
      </c>
      <c r="C16" s="153">
        <v>1</v>
      </c>
      <c r="D16" s="36"/>
      <c r="E16" s="36"/>
      <c r="F16" s="94"/>
      <c r="G16" s="36"/>
      <c r="H16" s="94"/>
      <c r="I16" s="89">
        <v>1</v>
      </c>
      <c r="J16" s="94"/>
      <c r="K16" s="94"/>
      <c r="L16" s="94"/>
      <c r="M16" s="179">
        <f t="shared" si="2"/>
        <v>1</v>
      </c>
    </row>
    <row r="17" spans="1:13" x14ac:dyDescent="0.2">
      <c r="A17" s="36"/>
      <c r="B17" s="36" t="s">
        <v>24</v>
      </c>
      <c r="C17" s="153">
        <v>1</v>
      </c>
      <c r="D17" s="36"/>
      <c r="E17" s="36"/>
      <c r="F17" s="94"/>
      <c r="G17" s="36"/>
      <c r="H17" s="94"/>
      <c r="I17" s="89">
        <v>1</v>
      </c>
      <c r="J17" s="94"/>
      <c r="K17" s="94"/>
      <c r="L17" s="94"/>
      <c r="M17" s="179">
        <f t="shared" si="2"/>
        <v>1</v>
      </c>
    </row>
    <row r="18" spans="1:13" x14ac:dyDescent="0.2">
      <c r="A18" s="36"/>
      <c r="B18" s="36" t="s">
        <v>25</v>
      </c>
      <c r="C18" s="153">
        <v>1</v>
      </c>
      <c r="D18" s="77">
        <v>44789</v>
      </c>
      <c r="E18" s="36"/>
      <c r="F18" s="94"/>
      <c r="G18" s="36"/>
      <c r="H18" s="94"/>
      <c r="I18" s="89">
        <v>1</v>
      </c>
      <c r="J18" s="94"/>
      <c r="K18" s="94"/>
      <c r="L18" s="94"/>
      <c r="M18" s="179">
        <f t="shared" si="2"/>
        <v>1</v>
      </c>
    </row>
    <row r="19" spans="1:13" x14ac:dyDescent="0.2">
      <c r="A19" s="36"/>
      <c r="B19" s="36" t="s">
        <v>26</v>
      </c>
      <c r="C19" s="152"/>
      <c r="D19" s="77">
        <v>45133</v>
      </c>
      <c r="E19" s="36"/>
      <c r="F19" s="94"/>
      <c r="G19" s="36"/>
      <c r="H19" s="94"/>
      <c r="I19" s="89">
        <v>607</v>
      </c>
      <c r="J19" s="94"/>
      <c r="K19" s="94"/>
      <c r="L19" s="94"/>
      <c r="M19" s="179">
        <f t="shared" si="2"/>
        <v>607</v>
      </c>
    </row>
    <row r="20" spans="1:13" x14ac:dyDescent="0.2">
      <c r="A20" s="36"/>
      <c r="B20" s="36"/>
      <c r="C20" s="152"/>
      <c r="D20" s="36"/>
      <c r="E20" s="36"/>
      <c r="F20" s="94"/>
      <c r="G20" s="36"/>
      <c r="H20" s="94"/>
      <c r="I20" s="89"/>
      <c r="J20" s="94"/>
      <c r="K20" s="94"/>
      <c r="L20" s="94"/>
      <c r="M20" s="178"/>
    </row>
    <row r="21" spans="1:13" x14ac:dyDescent="0.2">
      <c r="A21" s="36"/>
      <c r="B21" s="81" t="s">
        <v>27</v>
      </c>
      <c r="C21" s="152"/>
      <c r="D21" s="36"/>
      <c r="E21" s="36"/>
      <c r="F21" s="94"/>
      <c r="G21" s="36"/>
      <c r="H21" s="94"/>
      <c r="I21" s="89"/>
      <c r="J21" s="94"/>
      <c r="K21" s="94"/>
      <c r="L21" s="94"/>
      <c r="M21" s="178"/>
    </row>
    <row r="22" spans="1:13" x14ac:dyDescent="0.2">
      <c r="A22" s="36"/>
      <c r="B22" s="36" t="s">
        <v>28</v>
      </c>
      <c r="C22" s="152"/>
      <c r="D22" s="77">
        <v>45265</v>
      </c>
      <c r="E22" s="36"/>
      <c r="F22" s="89">
        <v>4000</v>
      </c>
      <c r="G22" s="36" t="s">
        <v>29</v>
      </c>
      <c r="H22" s="94"/>
      <c r="I22" s="89">
        <v>4000</v>
      </c>
      <c r="J22" s="94"/>
      <c r="K22" s="94"/>
      <c r="L22" s="94"/>
      <c r="M22" s="179">
        <f t="shared" ref="M22:M35" si="3">SUM(I22:L22)</f>
        <v>4000</v>
      </c>
    </row>
    <row r="23" spans="1:13" ht="13.9" customHeight="1" x14ac:dyDescent="0.2">
      <c r="A23" s="36"/>
      <c r="B23" s="36" t="s">
        <v>30</v>
      </c>
      <c r="C23" s="153">
        <v>1</v>
      </c>
      <c r="D23" s="77">
        <v>45274</v>
      </c>
      <c r="E23" s="36"/>
      <c r="F23" s="89">
        <v>3600</v>
      </c>
      <c r="G23" s="36" t="s">
        <v>31</v>
      </c>
      <c r="H23" s="94"/>
      <c r="I23" s="89">
        <v>3600</v>
      </c>
      <c r="J23" s="94"/>
      <c r="K23" s="94"/>
      <c r="L23" s="94"/>
      <c r="M23" s="179">
        <f t="shared" si="3"/>
        <v>3600</v>
      </c>
    </row>
    <row r="24" spans="1:13" x14ac:dyDescent="0.2">
      <c r="A24" s="36"/>
      <c r="B24" s="36" t="s">
        <v>32</v>
      </c>
      <c r="C24" s="153">
        <v>1</v>
      </c>
      <c r="D24" s="77">
        <v>45185</v>
      </c>
      <c r="E24" s="36"/>
      <c r="F24" s="89">
        <v>1545</v>
      </c>
      <c r="G24" s="36" t="s">
        <v>33</v>
      </c>
      <c r="H24" s="94"/>
      <c r="I24" s="89">
        <v>1545</v>
      </c>
      <c r="J24" s="94"/>
      <c r="K24" s="94"/>
      <c r="L24" s="94"/>
      <c r="M24" s="179">
        <f t="shared" si="3"/>
        <v>1545</v>
      </c>
    </row>
    <row r="25" spans="1:13" x14ac:dyDescent="0.2">
      <c r="A25" s="36"/>
      <c r="B25" s="36" t="s">
        <v>34</v>
      </c>
      <c r="C25" s="153">
        <v>1</v>
      </c>
      <c r="D25" s="77">
        <v>45188</v>
      </c>
      <c r="E25" s="36"/>
      <c r="F25" s="89">
        <v>1140</v>
      </c>
      <c r="G25" s="36" t="s">
        <v>33</v>
      </c>
      <c r="H25" s="94"/>
      <c r="I25" s="89">
        <v>1140</v>
      </c>
      <c r="J25" s="94"/>
      <c r="K25" s="94"/>
      <c r="L25" s="94"/>
      <c r="M25" s="179">
        <f t="shared" si="3"/>
        <v>1140</v>
      </c>
    </row>
    <row r="26" spans="1:13" x14ac:dyDescent="0.2">
      <c r="A26" s="36"/>
      <c r="B26" s="36" t="s">
        <v>35</v>
      </c>
      <c r="C26" s="153">
        <v>1</v>
      </c>
      <c r="D26" s="77">
        <v>45198</v>
      </c>
      <c r="E26" s="36"/>
      <c r="F26" s="89">
        <v>3240</v>
      </c>
      <c r="G26" s="36" t="s">
        <v>33</v>
      </c>
      <c r="H26" s="94"/>
      <c r="I26" s="89">
        <v>3240</v>
      </c>
      <c r="J26" s="94"/>
      <c r="K26" s="94"/>
      <c r="L26" s="94"/>
      <c r="M26" s="179">
        <f t="shared" si="3"/>
        <v>3240</v>
      </c>
    </row>
    <row r="27" spans="1:13" x14ac:dyDescent="0.2">
      <c r="A27" s="36"/>
      <c r="B27" s="36" t="s">
        <v>36</v>
      </c>
      <c r="C27" s="153">
        <v>1</v>
      </c>
      <c r="D27" s="77">
        <v>45198</v>
      </c>
      <c r="E27" s="36"/>
      <c r="F27" s="89">
        <v>5400</v>
      </c>
      <c r="G27" s="36" t="s">
        <v>33</v>
      </c>
      <c r="H27" s="94"/>
      <c r="I27" s="89">
        <v>5400</v>
      </c>
      <c r="J27" s="94"/>
      <c r="K27" s="94"/>
      <c r="L27" s="94"/>
      <c r="M27" s="179">
        <f t="shared" si="3"/>
        <v>5400</v>
      </c>
    </row>
    <row r="28" spans="1:13" x14ac:dyDescent="0.2">
      <c r="A28" s="36"/>
      <c r="B28" s="36" t="s">
        <v>37</v>
      </c>
      <c r="C28" s="152"/>
      <c r="D28" s="77">
        <v>45249</v>
      </c>
      <c r="E28" s="36"/>
      <c r="F28" s="89">
        <v>1420</v>
      </c>
      <c r="G28" s="36" t="s">
        <v>33</v>
      </c>
      <c r="H28" s="94"/>
      <c r="I28" s="89">
        <v>1420</v>
      </c>
      <c r="J28" s="94"/>
      <c r="K28" s="94"/>
      <c r="L28" s="94"/>
      <c r="M28" s="179">
        <f t="shared" si="3"/>
        <v>1420</v>
      </c>
    </row>
    <row r="29" spans="1:13" x14ac:dyDescent="0.2">
      <c r="A29" s="36"/>
      <c r="B29" s="36" t="s">
        <v>38</v>
      </c>
      <c r="C29" s="152"/>
      <c r="D29" s="77">
        <v>45306</v>
      </c>
      <c r="E29" s="36"/>
      <c r="F29" s="89">
        <v>8000</v>
      </c>
      <c r="G29" s="36" t="s">
        <v>29</v>
      </c>
      <c r="H29" s="94"/>
      <c r="I29" s="89">
        <v>8000</v>
      </c>
      <c r="J29" s="94"/>
      <c r="K29" s="94"/>
      <c r="L29" s="94"/>
      <c r="M29" s="179">
        <f t="shared" si="3"/>
        <v>8000</v>
      </c>
    </row>
    <row r="30" spans="1:13" x14ac:dyDescent="0.2">
      <c r="A30" s="36"/>
      <c r="B30" s="36" t="s">
        <v>39</v>
      </c>
      <c r="C30" s="152"/>
      <c r="D30" s="77">
        <v>45188</v>
      </c>
      <c r="E30" s="36"/>
      <c r="F30" s="89">
        <v>5100</v>
      </c>
      <c r="G30" s="36" t="s">
        <v>29</v>
      </c>
      <c r="H30" s="94"/>
      <c r="I30" s="89">
        <v>5100</v>
      </c>
      <c r="J30" s="94"/>
      <c r="K30" s="94"/>
      <c r="L30" s="94"/>
      <c r="M30" s="179">
        <f t="shared" si="3"/>
        <v>5100</v>
      </c>
    </row>
    <row r="31" spans="1:13" x14ac:dyDescent="0.2">
      <c r="A31" s="36"/>
      <c r="B31" s="36" t="s">
        <v>40</v>
      </c>
      <c r="C31" s="152"/>
      <c r="D31" s="77">
        <v>45197</v>
      </c>
      <c r="E31" s="36"/>
      <c r="F31" s="89">
        <v>4167</v>
      </c>
      <c r="G31" s="36" t="s">
        <v>29</v>
      </c>
      <c r="H31" s="94"/>
      <c r="I31" s="89">
        <v>4167</v>
      </c>
      <c r="J31" s="94"/>
      <c r="K31" s="94"/>
      <c r="L31" s="94"/>
      <c r="M31" s="179">
        <f t="shared" si="3"/>
        <v>4167</v>
      </c>
    </row>
    <row r="32" spans="1:13" x14ac:dyDescent="0.2">
      <c r="A32" s="36"/>
      <c r="B32" s="36" t="s">
        <v>41</v>
      </c>
      <c r="C32" s="152"/>
      <c r="D32" s="77">
        <v>45216</v>
      </c>
      <c r="E32" s="36"/>
      <c r="F32" s="89">
        <v>7650</v>
      </c>
      <c r="G32" s="36" t="s">
        <v>29</v>
      </c>
      <c r="H32" s="94"/>
      <c r="I32" s="89">
        <v>7650</v>
      </c>
      <c r="J32" s="94"/>
      <c r="K32" s="94"/>
      <c r="L32" s="94"/>
      <c r="M32" s="179">
        <f t="shared" si="3"/>
        <v>7650</v>
      </c>
    </row>
    <row r="33" spans="1:13" ht="15.6" customHeight="1" x14ac:dyDescent="0.2">
      <c r="A33" s="36"/>
      <c r="B33" s="36" t="s">
        <v>42</v>
      </c>
      <c r="C33" s="152"/>
      <c r="D33" s="77">
        <v>45265</v>
      </c>
      <c r="E33" s="36"/>
      <c r="F33" s="89">
        <v>15600</v>
      </c>
      <c r="G33" s="36" t="s">
        <v>29</v>
      </c>
      <c r="H33" s="94"/>
      <c r="I33" s="89">
        <v>15600</v>
      </c>
      <c r="J33" s="94"/>
      <c r="K33" s="94"/>
      <c r="L33" s="94"/>
      <c r="M33" s="179">
        <f t="shared" si="3"/>
        <v>15600</v>
      </c>
    </row>
    <row r="34" spans="1:13" x14ac:dyDescent="0.2">
      <c r="A34" s="36"/>
      <c r="B34" s="36" t="s">
        <v>43</v>
      </c>
      <c r="C34" s="152"/>
      <c r="D34" s="77">
        <v>45204</v>
      </c>
      <c r="E34" s="36"/>
      <c r="F34" s="89">
        <v>600</v>
      </c>
      <c r="G34" s="36" t="s">
        <v>33</v>
      </c>
      <c r="H34" s="94"/>
      <c r="I34" s="89">
        <v>600</v>
      </c>
      <c r="J34" s="94"/>
      <c r="K34" s="94"/>
      <c r="L34" s="94"/>
      <c r="M34" s="179">
        <f t="shared" si="3"/>
        <v>600</v>
      </c>
    </row>
    <row r="35" spans="1:13" x14ac:dyDescent="0.2">
      <c r="A35" s="36"/>
      <c r="B35" s="36" t="s">
        <v>44</v>
      </c>
      <c r="C35" s="152"/>
      <c r="D35" s="77">
        <v>45363</v>
      </c>
      <c r="E35" s="36"/>
      <c r="F35" s="89">
        <v>2333</v>
      </c>
      <c r="G35" s="36"/>
      <c r="H35" s="94"/>
      <c r="I35" s="89">
        <v>2333</v>
      </c>
      <c r="J35" s="94"/>
      <c r="K35" s="94"/>
      <c r="L35" s="94"/>
      <c r="M35" s="179">
        <f t="shared" si="3"/>
        <v>2333</v>
      </c>
    </row>
    <row r="36" spans="1:13" x14ac:dyDescent="0.2">
      <c r="A36" s="36"/>
      <c r="B36" s="36"/>
      <c r="C36" s="152"/>
      <c r="D36" s="36"/>
      <c r="E36" s="36"/>
      <c r="F36" s="94"/>
      <c r="G36" s="36"/>
      <c r="H36" s="94"/>
      <c r="I36" s="94"/>
      <c r="J36" s="94"/>
      <c r="K36" s="94"/>
      <c r="L36" s="94"/>
      <c r="M36" s="178"/>
    </row>
    <row r="37" spans="1:13" s="10" customFormat="1" x14ac:dyDescent="0.2">
      <c r="A37" s="82"/>
      <c r="B37" s="82" t="s">
        <v>0</v>
      </c>
      <c r="C37" s="154"/>
      <c r="D37" s="82"/>
      <c r="E37" s="82"/>
      <c r="F37" s="91">
        <f>SUM(F4:F36)</f>
        <v>11203422</v>
      </c>
      <c r="G37" s="82"/>
      <c r="H37" s="122"/>
      <c r="I37" s="91">
        <f>SUM(I4:I36)</f>
        <v>4860306</v>
      </c>
      <c r="J37" s="91">
        <f t="shared" ref="J37:M37" si="4">SUM(J4:J36)</f>
        <v>1</v>
      </c>
      <c r="K37" s="91">
        <f t="shared" si="4"/>
        <v>0</v>
      </c>
      <c r="L37" s="91">
        <f t="shared" si="4"/>
        <v>0</v>
      </c>
      <c r="M37" s="180">
        <f t="shared" si="4"/>
        <v>4860307</v>
      </c>
    </row>
    <row r="38" spans="1:13" x14ac:dyDescent="0.2">
      <c r="A38" s="36"/>
      <c r="B38" s="36"/>
      <c r="C38" s="152"/>
      <c r="D38" s="36"/>
      <c r="E38" s="36"/>
      <c r="F38" s="94"/>
      <c r="G38" s="36"/>
      <c r="H38" s="94"/>
      <c r="I38" s="94"/>
      <c r="J38" s="94"/>
      <c r="K38" s="94"/>
      <c r="L38" s="94"/>
      <c r="M38" s="178"/>
    </row>
    <row r="39" spans="1:13" x14ac:dyDescent="0.2">
      <c r="A39" s="36"/>
      <c r="B39" s="36" t="s">
        <v>45</v>
      </c>
      <c r="C39" s="152"/>
      <c r="D39" s="36"/>
      <c r="E39" s="36"/>
      <c r="F39" s="94"/>
      <c r="G39" s="36"/>
      <c r="H39" s="94"/>
      <c r="I39" s="94">
        <v>1</v>
      </c>
      <c r="J39" s="94"/>
      <c r="K39" s="94"/>
      <c r="L39" s="94">
        <v>-1</v>
      </c>
      <c r="M39" s="179">
        <f t="shared" ref="M39:M47" si="5">SUM(I39:L39)</f>
        <v>0</v>
      </c>
    </row>
    <row r="40" spans="1:13" x14ac:dyDescent="0.2">
      <c r="A40" s="36"/>
      <c r="B40" s="36" t="s">
        <v>506</v>
      </c>
      <c r="C40" s="152"/>
      <c r="D40" s="36"/>
      <c r="E40" s="36"/>
      <c r="F40" s="94"/>
      <c r="G40" s="36"/>
      <c r="H40" s="94"/>
      <c r="I40" s="89"/>
      <c r="J40" s="94"/>
      <c r="K40" s="94"/>
      <c r="L40" s="89">
        <v>1</v>
      </c>
      <c r="M40" s="179">
        <f t="shared" si="5"/>
        <v>1</v>
      </c>
    </row>
    <row r="41" spans="1:13" x14ac:dyDescent="0.2">
      <c r="A41" s="36"/>
      <c r="B41" s="36" t="s">
        <v>507</v>
      </c>
      <c r="C41" s="152"/>
      <c r="D41" s="36"/>
      <c r="E41" s="36"/>
      <c r="F41" s="94"/>
      <c r="G41" s="36"/>
      <c r="H41" s="94"/>
      <c r="I41" s="89"/>
      <c r="J41" s="94"/>
      <c r="K41" s="94"/>
      <c r="L41" s="89">
        <v>1</v>
      </c>
      <c r="M41" s="179">
        <f t="shared" si="5"/>
        <v>1</v>
      </c>
    </row>
    <row r="42" spans="1:13" x14ac:dyDescent="0.2">
      <c r="A42" s="36"/>
      <c r="B42" s="36" t="s">
        <v>508</v>
      </c>
      <c r="C42" s="152"/>
      <c r="D42" s="36"/>
      <c r="E42" s="36"/>
      <c r="F42" s="94"/>
      <c r="G42" s="36"/>
      <c r="H42" s="94"/>
      <c r="I42" s="89"/>
      <c r="J42" s="94"/>
      <c r="K42" s="94"/>
      <c r="L42" s="89">
        <v>1</v>
      </c>
      <c r="M42" s="179">
        <f t="shared" si="5"/>
        <v>1</v>
      </c>
    </row>
    <row r="43" spans="1:13" x14ac:dyDescent="0.2">
      <c r="A43" s="36"/>
      <c r="B43" s="36" t="s">
        <v>509</v>
      </c>
      <c r="C43" s="152"/>
      <c r="D43" s="36"/>
      <c r="E43" s="36"/>
      <c r="F43" s="94"/>
      <c r="G43" s="36"/>
      <c r="H43" s="94"/>
      <c r="I43" s="89"/>
      <c r="J43" s="94"/>
      <c r="K43" s="94"/>
      <c r="L43" s="89">
        <v>1</v>
      </c>
      <c r="M43" s="179">
        <f t="shared" si="5"/>
        <v>1</v>
      </c>
    </row>
    <row r="44" spans="1:13" x14ac:dyDescent="0.2">
      <c r="A44" s="36"/>
      <c r="B44" s="36" t="s">
        <v>510</v>
      </c>
      <c r="C44" s="152"/>
      <c r="D44" s="36"/>
      <c r="E44" s="36"/>
      <c r="F44" s="94"/>
      <c r="G44" s="36"/>
      <c r="H44" s="94"/>
      <c r="I44" s="89"/>
      <c r="J44" s="94"/>
      <c r="K44" s="94"/>
      <c r="L44" s="89">
        <v>1</v>
      </c>
      <c r="M44" s="179">
        <f t="shared" si="5"/>
        <v>1</v>
      </c>
    </row>
    <row r="45" spans="1:13" x14ac:dyDescent="0.2">
      <c r="A45" s="36"/>
      <c r="B45" s="36" t="s">
        <v>511</v>
      </c>
      <c r="C45" s="152"/>
      <c r="D45" s="36"/>
      <c r="E45" s="36"/>
      <c r="F45" s="94"/>
      <c r="G45" s="36"/>
      <c r="H45" s="94"/>
      <c r="I45" s="89"/>
      <c r="J45" s="94"/>
      <c r="K45" s="94"/>
      <c r="L45" s="89">
        <v>1</v>
      </c>
      <c r="M45" s="179">
        <f t="shared" si="5"/>
        <v>1</v>
      </c>
    </row>
    <row r="46" spans="1:13" x14ac:dyDescent="0.2">
      <c r="A46" s="36"/>
      <c r="B46" s="36" t="s">
        <v>512</v>
      </c>
      <c r="C46" s="152"/>
      <c r="D46" s="36"/>
      <c r="E46" s="36"/>
      <c r="F46" s="94"/>
      <c r="G46" s="36"/>
      <c r="H46" s="94"/>
      <c r="I46" s="89"/>
      <c r="J46" s="94"/>
      <c r="K46" s="94"/>
      <c r="L46" s="89">
        <v>1</v>
      </c>
      <c r="M46" s="179">
        <f t="shared" si="5"/>
        <v>1</v>
      </c>
    </row>
    <row r="47" spans="1:13" x14ac:dyDescent="0.2">
      <c r="A47" s="36"/>
      <c r="B47" s="36" t="s">
        <v>513</v>
      </c>
      <c r="C47" s="152"/>
      <c r="D47" s="36"/>
      <c r="E47" s="36"/>
      <c r="F47" s="94"/>
      <c r="G47" s="36"/>
      <c r="H47" s="94"/>
      <c r="I47" s="89"/>
      <c r="J47" s="94"/>
      <c r="K47" s="94"/>
      <c r="L47" s="89">
        <v>1</v>
      </c>
      <c r="M47" s="179">
        <f t="shared" si="5"/>
        <v>1</v>
      </c>
    </row>
    <row r="48" spans="1:13" x14ac:dyDescent="0.2">
      <c r="A48" s="36"/>
      <c r="B48" s="36"/>
      <c r="C48" s="152"/>
      <c r="D48" s="36"/>
      <c r="E48" s="36"/>
      <c r="F48" s="94"/>
      <c r="G48" s="36"/>
      <c r="H48" s="94"/>
      <c r="I48" s="94"/>
      <c r="J48" s="94"/>
      <c r="K48" s="94"/>
      <c r="L48" s="94"/>
      <c r="M48" s="178"/>
    </row>
    <row r="49" spans="1:13" s="10" customFormat="1" x14ac:dyDescent="0.2">
      <c r="A49" s="82"/>
      <c r="B49" s="82" t="s">
        <v>0</v>
      </c>
      <c r="C49" s="154"/>
      <c r="D49" s="82"/>
      <c r="E49" s="82"/>
      <c r="F49" s="91">
        <f>SUM(F39:F48)</f>
        <v>0</v>
      </c>
      <c r="G49" s="82"/>
      <c r="H49" s="122"/>
      <c r="I49" s="91">
        <f t="shared" ref="I49:M49" si="6">SUM(I39:I48)</f>
        <v>1</v>
      </c>
      <c r="J49" s="91">
        <f t="shared" si="6"/>
        <v>0</v>
      </c>
      <c r="K49" s="91">
        <f t="shared" si="6"/>
        <v>0</v>
      </c>
      <c r="L49" s="91">
        <f t="shared" si="6"/>
        <v>7</v>
      </c>
      <c r="M49" s="180">
        <f t="shared" si="6"/>
        <v>8</v>
      </c>
    </row>
    <row r="50" spans="1:13" x14ac:dyDescent="0.2">
      <c r="A50" s="36"/>
      <c r="B50" s="36"/>
      <c r="C50" s="152"/>
      <c r="D50" s="36"/>
      <c r="E50" s="36"/>
      <c r="F50" s="94"/>
      <c r="G50" s="36"/>
      <c r="H50" s="94"/>
      <c r="I50" s="94"/>
      <c r="J50" s="94"/>
      <c r="K50" s="94"/>
      <c r="L50" s="94"/>
      <c r="M50" s="178"/>
    </row>
    <row r="51" spans="1:13" x14ac:dyDescent="0.2">
      <c r="A51" s="83"/>
      <c r="B51" s="82" t="s">
        <v>47</v>
      </c>
      <c r="C51" s="155"/>
      <c r="D51" s="83"/>
      <c r="E51" s="83"/>
      <c r="F51" s="91">
        <f>F37+F49</f>
        <v>11203422</v>
      </c>
      <c r="G51" s="83"/>
      <c r="H51" s="123"/>
      <c r="I51" s="91">
        <f t="shared" ref="I51:M51" si="7">I37+I49</f>
        <v>4860307</v>
      </c>
      <c r="J51" s="91">
        <f t="shared" si="7"/>
        <v>1</v>
      </c>
      <c r="K51" s="91">
        <f t="shared" si="7"/>
        <v>0</v>
      </c>
      <c r="L51" s="91">
        <f t="shared" si="7"/>
        <v>7</v>
      </c>
      <c r="M51" s="180">
        <f t="shared" si="7"/>
        <v>4860315</v>
      </c>
    </row>
    <row r="52" spans="1:13" x14ac:dyDescent="0.2">
      <c r="F52" s="124"/>
      <c r="M52" s="7" t="str">
        <f>IF(M51-SUM(I51:L51)=0,"          ^",M51-SUM(I51:L51))</f>
        <v xml:space="preserve">          ^</v>
      </c>
    </row>
    <row r="53" spans="1:13" x14ac:dyDescent="0.2">
      <c r="F53" s="124"/>
      <c r="M53" s="79"/>
    </row>
    <row r="54" spans="1:13" x14ac:dyDescent="0.2">
      <c r="F54" s="124"/>
    </row>
    <row r="55" spans="1:13" x14ac:dyDescent="0.2">
      <c r="F55" s="124"/>
    </row>
    <row r="56" spans="1:13" x14ac:dyDescent="0.2">
      <c r="F56" s="124"/>
    </row>
    <row r="57" spans="1:13" x14ac:dyDescent="0.2">
      <c r="F57" s="124"/>
    </row>
    <row r="58" spans="1:13" x14ac:dyDescent="0.2">
      <c r="F58" s="124"/>
    </row>
    <row r="59" spans="1:13" x14ac:dyDescent="0.2">
      <c r="F59" s="124"/>
    </row>
  </sheetData>
  <mergeCells count="2">
    <mergeCell ref="A1:B1"/>
    <mergeCell ref="I2:M2"/>
  </mergeCells>
  <pageMargins left="0.23622047244094491" right="0.23622047244094491" top="0.51181102362204722" bottom="0.51181102362204722" header="0.31496062992125984" footer="0.31496062992125984"/>
  <pageSetup paperSize="9" orientation="landscape" r:id="rId1"/>
  <headerFooter>
    <oddHeader>&amp;L&amp;"Aptos,Bold"Melksham Town Council&amp;C&amp;"Aptos,Bold"Fixed Asset Register</oddHeader>
    <oddFooter>&amp;L&amp;"Aptos,Regular"&amp;8&amp;F&amp;C&amp;"Aptos,Regular"&amp;8Printed &amp;D&amp;R&amp;"Aptos,Regular"&amp;8Page 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</sheetPr>
  <dimension ref="A1:M237"/>
  <sheetViews>
    <sheetView workbookViewId="0">
      <pane ySplit="3" topLeftCell="A199" activePane="bottomLeft" state="frozen"/>
      <selection activeCell="J23" sqref="J23"/>
      <selection pane="bottomLeft" activeCell="D215" sqref="D215:D225"/>
    </sheetView>
  </sheetViews>
  <sheetFormatPr defaultColWidth="8.83203125" defaultRowHeight="13.5" x14ac:dyDescent="0.2"/>
  <cols>
    <col min="1" max="1" width="5.83203125" style="2" customWidth="1"/>
    <col min="2" max="2" width="39" style="2" customWidth="1"/>
    <col min="3" max="3" width="4" style="31" customWidth="1"/>
    <col min="4" max="4" width="11" style="2" customWidth="1"/>
    <col min="5" max="5" width="9.83203125" style="2" customWidth="1"/>
    <col min="6" max="6" width="11.1640625" style="2" customWidth="1"/>
    <col min="7" max="7" width="18.83203125" style="2" customWidth="1"/>
    <col min="8" max="8" width="7.83203125" style="2" customWidth="1"/>
    <col min="9" max="11" width="9.83203125" style="2" customWidth="1"/>
    <col min="12" max="12" width="11.1640625" style="2" customWidth="1"/>
    <col min="13" max="13" width="9.83203125" style="2" customWidth="1"/>
    <col min="14" max="16384" width="8.83203125" style="2"/>
  </cols>
  <sheetData>
    <row r="1" spans="1:13" ht="20.45" customHeight="1" x14ac:dyDescent="0.2">
      <c r="A1" s="215" t="s">
        <v>66</v>
      </c>
      <c r="B1" s="215"/>
      <c r="C1" s="151"/>
      <c r="D1" s="22"/>
      <c r="E1" s="1"/>
      <c r="F1" s="1"/>
      <c r="G1" s="6"/>
      <c r="H1" s="6"/>
      <c r="I1" s="6"/>
      <c r="J1" s="6"/>
      <c r="K1" s="6"/>
      <c r="L1" s="6"/>
      <c r="M1" s="6"/>
    </row>
    <row r="2" spans="1:13" ht="28.9" customHeight="1" x14ac:dyDescent="0.2">
      <c r="A2" s="48" t="s">
        <v>306</v>
      </c>
      <c r="B2" s="49" t="s">
        <v>1</v>
      </c>
      <c r="C2" s="50" t="s">
        <v>453</v>
      </c>
      <c r="D2" s="50" t="s">
        <v>520</v>
      </c>
      <c r="E2" s="50" t="s">
        <v>2</v>
      </c>
      <c r="F2" s="51" t="s">
        <v>307</v>
      </c>
      <c r="G2" s="50" t="s">
        <v>3</v>
      </c>
      <c r="H2" s="51" t="s">
        <v>13</v>
      </c>
      <c r="I2" s="212" t="s">
        <v>474</v>
      </c>
      <c r="J2" s="213"/>
      <c r="K2" s="213"/>
      <c r="L2" s="213"/>
      <c r="M2" s="214"/>
    </row>
    <row r="3" spans="1:13" ht="14.45" customHeight="1" x14ac:dyDescent="0.2">
      <c r="A3" s="52"/>
      <c r="B3" s="53"/>
      <c r="C3" s="54"/>
      <c r="D3" s="54"/>
      <c r="E3" s="55"/>
      <c r="F3" s="54"/>
      <c r="G3" s="55"/>
      <c r="H3" s="56"/>
      <c r="I3" s="142" t="s">
        <v>4</v>
      </c>
      <c r="J3" s="145" t="s">
        <v>485</v>
      </c>
      <c r="K3" s="145" t="s">
        <v>486</v>
      </c>
      <c r="L3" s="145" t="s">
        <v>423</v>
      </c>
      <c r="M3" s="142" t="s">
        <v>5</v>
      </c>
    </row>
    <row r="4" spans="1:13" x14ac:dyDescent="0.2">
      <c r="A4" s="36"/>
      <c r="B4" s="36" t="s">
        <v>67</v>
      </c>
      <c r="C4" s="152"/>
      <c r="D4" s="36"/>
      <c r="E4" s="36"/>
      <c r="F4" s="93"/>
      <c r="G4" s="36"/>
      <c r="H4" s="94"/>
      <c r="I4" s="94"/>
      <c r="J4" s="94"/>
      <c r="K4" s="94"/>
      <c r="L4" s="94"/>
      <c r="M4" s="94"/>
    </row>
    <row r="5" spans="1:13" x14ac:dyDescent="0.2">
      <c r="A5" s="36"/>
      <c r="B5" s="36" t="s">
        <v>68</v>
      </c>
      <c r="C5" s="153">
        <v>1</v>
      </c>
      <c r="D5" s="36"/>
      <c r="E5" s="36"/>
      <c r="F5" s="89"/>
      <c r="G5" s="36"/>
      <c r="H5" s="94"/>
      <c r="I5" s="94">
        <v>1</v>
      </c>
      <c r="J5" s="94"/>
      <c r="K5" s="94"/>
      <c r="L5" s="89"/>
      <c r="M5" s="89">
        <f t="shared" ref="M5:M20" si="0">SUM(I5:L5)</f>
        <v>1</v>
      </c>
    </row>
    <row r="6" spans="1:13" x14ac:dyDescent="0.2">
      <c r="A6" s="36"/>
      <c r="B6" s="36" t="s">
        <v>69</v>
      </c>
      <c r="C6" s="153">
        <v>1</v>
      </c>
      <c r="D6" s="36"/>
      <c r="E6" s="36"/>
      <c r="F6" s="89"/>
      <c r="G6" s="36"/>
      <c r="H6" s="94"/>
      <c r="I6" s="94">
        <v>1</v>
      </c>
      <c r="J6" s="94"/>
      <c r="K6" s="94"/>
      <c r="L6" s="89"/>
      <c r="M6" s="89">
        <f t="shared" si="0"/>
        <v>1</v>
      </c>
    </row>
    <row r="7" spans="1:13" x14ac:dyDescent="0.2">
      <c r="A7" s="36"/>
      <c r="B7" s="36" t="s">
        <v>70</v>
      </c>
      <c r="C7" s="153">
        <v>1</v>
      </c>
      <c r="D7" s="36"/>
      <c r="E7" s="36"/>
      <c r="F7" s="89"/>
      <c r="G7" s="36"/>
      <c r="H7" s="94"/>
      <c r="I7" s="94">
        <v>1</v>
      </c>
      <c r="J7" s="94"/>
      <c r="K7" s="94"/>
      <c r="L7" s="89"/>
      <c r="M7" s="89">
        <f t="shared" si="0"/>
        <v>1</v>
      </c>
    </row>
    <row r="8" spans="1:13" x14ac:dyDescent="0.2">
      <c r="A8" s="36"/>
      <c r="B8" s="36" t="s">
        <v>71</v>
      </c>
      <c r="C8" s="153">
        <v>1</v>
      </c>
      <c r="D8" s="36"/>
      <c r="E8" s="36"/>
      <c r="F8" s="89"/>
      <c r="G8" s="36"/>
      <c r="H8" s="94"/>
      <c r="I8" s="94">
        <v>1</v>
      </c>
      <c r="J8" s="94"/>
      <c r="K8" s="94"/>
      <c r="L8" s="89"/>
      <c r="M8" s="89">
        <f t="shared" si="0"/>
        <v>1</v>
      </c>
    </row>
    <row r="9" spans="1:13" x14ac:dyDescent="0.2">
      <c r="A9" s="36"/>
      <c r="B9" s="36" t="s">
        <v>72</v>
      </c>
      <c r="C9" s="153">
        <v>1</v>
      </c>
      <c r="D9" s="36"/>
      <c r="E9" s="36"/>
      <c r="F9" s="89"/>
      <c r="G9" s="36"/>
      <c r="H9" s="94"/>
      <c r="I9" s="94">
        <v>1</v>
      </c>
      <c r="J9" s="94"/>
      <c r="K9" s="94"/>
      <c r="L9" s="89"/>
      <c r="M9" s="89">
        <f t="shared" si="0"/>
        <v>1</v>
      </c>
    </row>
    <row r="10" spans="1:13" x14ac:dyDescent="0.2">
      <c r="A10" s="36"/>
      <c r="B10" s="36" t="s">
        <v>73</v>
      </c>
      <c r="C10" s="153">
        <v>1</v>
      </c>
      <c r="D10" s="36"/>
      <c r="E10" s="36"/>
      <c r="F10" s="89"/>
      <c r="G10" s="36"/>
      <c r="H10" s="94"/>
      <c r="I10" s="94">
        <v>1</v>
      </c>
      <c r="J10" s="94"/>
      <c r="K10" s="94"/>
      <c r="L10" s="89"/>
      <c r="M10" s="89">
        <f t="shared" si="0"/>
        <v>1</v>
      </c>
    </row>
    <row r="11" spans="1:13" x14ac:dyDescent="0.2">
      <c r="A11" s="36"/>
      <c r="B11" s="36" t="s">
        <v>74</v>
      </c>
      <c r="C11" s="153">
        <v>1</v>
      </c>
      <c r="D11" s="36"/>
      <c r="E11" s="36"/>
      <c r="F11" s="89"/>
      <c r="G11" s="36"/>
      <c r="H11" s="94"/>
      <c r="I11" s="94">
        <v>1</v>
      </c>
      <c r="J11" s="94"/>
      <c r="K11" s="94"/>
      <c r="L11" s="89"/>
      <c r="M11" s="89">
        <f t="shared" si="0"/>
        <v>1</v>
      </c>
    </row>
    <row r="12" spans="1:13" x14ac:dyDescent="0.2">
      <c r="A12" s="36"/>
      <c r="B12" s="36" t="s">
        <v>75</v>
      </c>
      <c r="C12" s="153">
        <v>3</v>
      </c>
      <c r="D12" s="36"/>
      <c r="E12" s="36"/>
      <c r="F12" s="89"/>
      <c r="G12" s="36"/>
      <c r="H12" s="94"/>
      <c r="I12" s="94">
        <v>1</v>
      </c>
      <c r="J12" s="94"/>
      <c r="K12" s="94"/>
      <c r="L12" s="89"/>
      <c r="M12" s="89">
        <f t="shared" si="0"/>
        <v>1</v>
      </c>
    </row>
    <row r="13" spans="1:13" x14ac:dyDescent="0.2">
      <c r="A13" s="36"/>
      <c r="B13" s="36" t="s">
        <v>76</v>
      </c>
      <c r="C13" s="153">
        <v>1</v>
      </c>
      <c r="D13" s="36"/>
      <c r="E13" s="36"/>
      <c r="F13" s="89"/>
      <c r="G13" s="36"/>
      <c r="H13" s="94"/>
      <c r="I13" s="94">
        <v>1</v>
      </c>
      <c r="J13" s="94"/>
      <c r="K13" s="94"/>
      <c r="L13" s="89"/>
      <c r="M13" s="89">
        <f t="shared" si="0"/>
        <v>1</v>
      </c>
    </row>
    <row r="14" spans="1:13" x14ac:dyDescent="0.2">
      <c r="A14" s="36"/>
      <c r="B14" s="36" t="s">
        <v>77</v>
      </c>
      <c r="C14" s="153">
        <v>1</v>
      </c>
      <c r="D14" s="36"/>
      <c r="E14" s="36"/>
      <c r="F14" s="89"/>
      <c r="G14" s="36"/>
      <c r="H14" s="94"/>
      <c r="I14" s="94">
        <v>1</v>
      </c>
      <c r="J14" s="94"/>
      <c r="K14" s="94"/>
      <c r="L14" s="89"/>
      <c r="M14" s="89">
        <f t="shared" si="0"/>
        <v>1</v>
      </c>
    </row>
    <row r="15" spans="1:13" x14ac:dyDescent="0.2">
      <c r="A15" s="36"/>
      <c r="B15" s="36" t="s">
        <v>78</v>
      </c>
      <c r="C15" s="153">
        <v>1</v>
      </c>
      <c r="D15" s="36"/>
      <c r="E15" s="36"/>
      <c r="F15" s="89"/>
      <c r="G15" s="36"/>
      <c r="H15" s="94"/>
      <c r="I15" s="94">
        <v>1</v>
      </c>
      <c r="J15" s="94"/>
      <c r="K15" s="94"/>
      <c r="L15" s="89"/>
      <c r="M15" s="89">
        <f t="shared" si="0"/>
        <v>1</v>
      </c>
    </row>
    <row r="16" spans="1:13" x14ac:dyDescent="0.2">
      <c r="A16" s="36"/>
      <c r="B16" s="36" t="s">
        <v>79</v>
      </c>
      <c r="C16" s="153">
        <v>1</v>
      </c>
      <c r="D16" s="36"/>
      <c r="E16" s="36"/>
      <c r="F16" s="89"/>
      <c r="G16" s="36"/>
      <c r="H16" s="94"/>
      <c r="I16" s="94">
        <v>1</v>
      </c>
      <c r="J16" s="94"/>
      <c r="K16" s="94"/>
      <c r="L16" s="89"/>
      <c r="M16" s="89">
        <f t="shared" si="0"/>
        <v>1</v>
      </c>
    </row>
    <row r="17" spans="1:13" x14ac:dyDescent="0.2">
      <c r="A17" s="36"/>
      <c r="B17" s="36" t="s">
        <v>80</v>
      </c>
      <c r="C17" s="153">
        <v>1</v>
      </c>
      <c r="D17" s="36"/>
      <c r="E17" s="36"/>
      <c r="F17" s="89"/>
      <c r="G17" s="36"/>
      <c r="H17" s="94"/>
      <c r="I17" s="94">
        <v>1</v>
      </c>
      <c r="J17" s="94"/>
      <c r="K17" s="94"/>
      <c r="L17" s="89"/>
      <c r="M17" s="89">
        <f t="shared" si="0"/>
        <v>1</v>
      </c>
    </row>
    <row r="18" spans="1:13" x14ac:dyDescent="0.2">
      <c r="A18" s="36"/>
      <c r="B18" s="36" t="s">
        <v>81</v>
      </c>
      <c r="C18" s="153">
        <v>1</v>
      </c>
      <c r="D18" s="36"/>
      <c r="E18" s="36"/>
      <c r="F18" s="89"/>
      <c r="G18" s="36"/>
      <c r="H18" s="94"/>
      <c r="I18" s="94">
        <v>1</v>
      </c>
      <c r="J18" s="94"/>
      <c r="K18" s="94"/>
      <c r="L18" s="89"/>
      <c r="M18" s="89">
        <f t="shared" si="0"/>
        <v>1</v>
      </c>
    </row>
    <row r="19" spans="1:13" x14ac:dyDescent="0.2">
      <c r="A19" s="36"/>
      <c r="B19" s="36" t="s">
        <v>82</v>
      </c>
      <c r="C19" s="153">
        <v>2</v>
      </c>
      <c r="D19" s="36"/>
      <c r="E19" s="36"/>
      <c r="F19" s="89"/>
      <c r="G19" s="36"/>
      <c r="H19" s="94"/>
      <c r="I19" s="94">
        <v>1</v>
      </c>
      <c r="J19" s="94"/>
      <c r="K19" s="94"/>
      <c r="L19" s="89"/>
      <c r="M19" s="89">
        <f t="shared" si="0"/>
        <v>1</v>
      </c>
    </row>
    <row r="20" spans="1:13" x14ac:dyDescent="0.2">
      <c r="A20" s="36"/>
      <c r="B20" s="36" t="s">
        <v>83</v>
      </c>
      <c r="C20" s="153">
        <v>1</v>
      </c>
      <c r="D20" s="36"/>
      <c r="E20" s="36"/>
      <c r="F20" s="89"/>
      <c r="G20" s="36"/>
      <c r="H20" s="94"/>
      <c r="I20" s="94">
        <v>1</v>
      </c>
      <c r="J20" s="94"/>
      <c r="K20" s="94"/>
      <c r="L20" s="89"/>
      <c r="M20" s="89">
        <f t="shared" si="0"/>
        <v>1</v>
      </c>
    </row>
    <row r="21" spans="1:13" x14ac:dyDescent="0.2">
      <c r="A21" s="36"/>
      <c r="B21" s="36" t="s">
        <v>84</v>
      </c>
      <c r="C21" s="153">
        <v>1</v>
      </c>
      <c r="D21" s="36"/>
      <c r="E21" s="36"/>
      <c r="F21" s="89"/>
      <c r="G21" s="36"/>
      <c r="H21" s="94"/>
      <c r="I21" s="94">
        <v>57916</v>
      </c>
      <c r="J21" s="94"/>
      <c r="K21" s="94"/>
      <c r="L21" s="89"/>
      <c r="M21" s="89">
        <f>SUM(I21:L21)</f>
        <v>57916</v>
      </c>
    </row>
    <row r="22" spans="1:13" x14ac:dyDescent="0.2">
      <c r="A22" s="36"/>
      <c r="B22" s="36" t="s">
        <v>85</v>
      </c>
      <c r="C22" s="153">
        <v>1</v>
      </c>
      <c r="D22" s="36"/>
      <c r="E22" s="36"/>
      <c r="F22" s="89"/>
      <c r="G22" s="36"/>
      <c r="H22" s="94"/>
      <c r="I22" s="94">
        <v>4049</v>
      </c>
      <c r="J22" s="94"/>
      <c r="K22" s="94"/>
      <c r="L22" s="89"/>
      <c r="M22" s="89">
        <f t="shared" ref="M22:M25" si="1">SUM(I22:L22)</f>
        <v>4049</v>
      </c>
    </row>
    <row r="23" spans="1:13" x14ac:dyDescent="0.2">
      <c r="A23" s="36"/>
      <c r="B23" s="36" t="s">
        <v>86</v>
      </c>
      <c r="C23" s="153">
        <v>1</v>
      </c>
      <c r="D23" s="36"/>
      <c r="E23" s="36"/>
      <c r="F23" s="89"/>
      <c r="G23" s="36"/>
      <c r="H23" s="94"/>
      <c r="I23" s="94">
        <v>5078</v>
      </c>
      <c r="J23" s="94"/>
      <c r="K23" s="94"/>
      <c r="L23" s="89"/>
      <c r="M23" s="89">
        <f t="shared" si="1"/>
        <v>5078</v>
      </c>
    </row>
    <row r="24" spans="1:13" x14ac:dyDescent="0.2">
      <c r="A24" s="36"/>
      <c r="B24" s="36" t="s">
        <v>87</v>
      </c>
      <c r="C24" s="153">
        <v>2</v>
      </c>
      <c r="D24" s="36"/>
      <c r="E24" s="36"/>
      <c r="F24" s="89"/>
      <c r="G24" s="36"/>
      <c r="H24" s="94"/>
      <c r="I24" s="94">
        <v>1</v>
      </c>
      <c r="J24" s="94"/>
      <c r="K24" s="94"/>
      <c r="L24" s="89"/>
      <c r="M24" s="89">
        <f t="shared" si="1"/>
        <v>1</v>
      </c>
    </row>
    <row r="25" spans="1:13" x14ac:dyDescent="0.2">
      <c r="A25" s="36"/>
      <c r="B25" s="36" t="s">
        <v>88</v>
      </c>
      <c r="C25" s="153">
        <v>3</v>
      </c>
      <c r="D25" s="36"/>
      <c r="E25" s="36"/>
      <c r="F25" s="89"/>
      <c r="G25" s="36"/>
      <c r="H25" s="94"/>
      <c r="I25" s="94">
        <v>1770</v>
      </c>
      <c r="J25" s="94"/>
      <c r="K25" s="94"/>
      <c r="L25" s="89"/>
      <c r="M25" s="89">
        <f t="shared" si="1"/>
        <v>1770</v>
      </c>
    </row>
    <row r="26" spans="1:13" x14ac:dyDescent="0.2">
      <c r="A26" s="36"/>
      <c r="B26" s="36"/>
      <c r="C26" s="152"/>
      <c r="D26" s="36"/>
      <c r="E26" s="36"/>
      <c r="F26" s="94"/>
      <c r="G26" s="36"/>
      <c r="H26" s="94"/>
      <c r="I26" s="94"/>
      <c r="J26" s="94"/>
      <c r="K26" s="94"/>
      <c r="L26" s="94"/>
      <c r="M26" s="94"/>
    </row>
    <row r="27" spans="1:13" s="10" customFormat="1" x14ac:dyDescent="0.2">
      <c r="A27" s="82" t="s">
        <v>183</v>
      </c>
      <c r="B27" s="82" t="s">
        <v>0</v>
      </c>
      <c r="C27" s="154"/>
      <c r="D27" s="82"/>
      <c r="E27" s="82"/>
      <c r="F27" s="91">
        <f>SUM(F4:F26)</f>
        <v>0</v>
      </c>
      <c r="G27" s="82"/>
      <c r="H27" s="122"/>
      <c r="I27" s="91">
        <f t="shared" ref="I27:M27" si="2">SUM(I4:I26)</f>
        <v>68830</v>
      </c>
      <c r="J27" s="91">
        <f t="shared" si="2"/>
        <v>0</v>
      </c>
      <c r="K27" s="91">
        <f t="shared" si="2"/>
        <v>0</v>
      </c>
      <c r="L27" s="91">
        <f t="shared" si="2"/>
        <v>0</v>
      </c>
      <c r="M27" s="91">
        <f t="shared" si="2"/>
        <v>68830</v>
      </c>
    </row>
    <row r="28" spans="1:13" x14ac:dyDescent="0.2">
      <c r="A28" s="36"/>
      <c r="B28" s="36"/>
      <c r="C28" s="152"/>
      <c r="D28" s="36"/>
      <c r="E28" s="36"/>
      <c r="F28" s="94"/>
      <c r="G28" s="36"/>
      <c r="H28" s="94"/>
      <c r="I28" s="94"/>
      <c r="J28" s="94"/>
      <c r="K28" s="94"/>
      <c r="L28" s="94"/>
      <c r="M28" s="94"/>
    </row>
    <row r="29" spans="1:13" x14ac:dyDescent="0.2">
      <c r="A29" s="36"/>
      <c r="B29" s="36" t="s">
        <v>89</v>
      </c>
      <c r="C29" s="152"/>
      <c r="D29" s="36"/>
      <c r="E29" s="36"/>
      <c r="F29" s="94"/>
      <c r="G29" s="36"/>
      <c r="H29" s="94"/>
      <c r="I29" s="94"/>
      <c r="J29" s="94"/>
      <c r="K29" s="94"/>
      <c r="L29" s="94"/>
      <c r="M29" s="94"/>
    </row>
    <row r="30" spans="1:13" ht="13.15" customHeight="1" x14ac:dyDescent="0.2">
      <c r="A30" s="36"/>
      <c r="B30" s="36" t="s">
        <v>90</v>
      </c>
      <c r="C30" s="153">
        <v>1</v>
      </c>
      <c r="D30" s="36" t="s">
        <v>91</v>
      </c>
      <c r="E30" s="36"/>
      <c r="F30" s="89">
        <v>288722</v>
      </c>
      <c r="G30" s="36"/>
      <c r="H30" s="94"/>
      <c r="I30" s="94">
        <v>288722</v>
      </c>
      <c r="J30" s="94"/>
      <c r="K30" s="94"/>
      <c r="L30" s="89"/>
      <c r="M30" s="89">
        <f t="shared" ref="M30:M70" si="3">SUM(I30:L30)</f>
        <v>288722</v>
      </c>
    </row>
    <row r="31" spans="1:13" x14ac:dyDescent="0.2">
      <c r="A31" s="36"/>
      <c r="B31" s="36" t="s">
        <v>92</v>
      </c>
      <c r="C31" s="153">
        <v>1</v>
      </c>
      <c r="D31" s="77">
        <v>45700</v>
      </c>
      <c r="E31" s="69" t="s">
        <v>48</v>
      </c>
      <c r="F31" s="89">
        <v>15121</v>
      </c>
      <c r="G31" s="36"/>
      <c r="H31" s="89">
        <v>15121</v>
      </c>
      <c r="I31" s="94">
        <v>15121</v>
      </c>
      <c r="J31" s="94"/>
      <c r="K31" s="94"/>
      <c r="L31" s="89"/>
      <c r="M31" s="89">
        <f t="shared" si="3"/>
        <v>15121</v>
      </c>
    </row>
    <row r="32" spans="1:13" x14ac:dyDescent="0.2">
      <c r="A32" s="36"/>
      <c r="B32" s="36" t="s">
        <v>495</v>
      </c>
      <c r="C32" s="153">
        <v>1</v>
      </c>
      <c r="D32" s="77">
        <v>46078</v>
      </c>
      <c r="E32" s="69"/>
      <c r="F32" s="89">
        <v>11057</v>
      </c>
      <c r="G32" s="36" t="s">
        <v>497</v>
      </c>
      <c r="H32" s="89"/>
      <c r="I32" s="94"/>
      <c r="J32" s="94">
        <v>11057</v>
      </c>
      <c r="K32" s="94"/>
      <c r="L32" s="89"/>
      <c r="M32" s="89">
        <f t="shared" si="3"/>
        <v>11057</v>
      </c>
    </row>
    <row r="33" spans="1:13" x14ac:dyDescent="0.2">
      <c r="A33" s="36"/>
      <c r="B33" s="36" t="s">
        <v>503</v>
      </c>
      <c r="C33" s="153"/>
      <c r="D33" s="77">
        <v>46093</v>
      </c>
      <c r="E33" s="69"/>
      <c r="F33" s="89">
        <v>9053</v>
      </c>
      <c r="G33" s="36" t="s">
        <v>504</v>
      </c>
      <c r="H33" s="89"/>
      <c r="I33" s="94"/>
      <c r="J33" s="94">
        <v>9053</v>
      </c>
      <c r="K33" s="94"/>
      <c r="L33" s="89"/>
      <c r="M33" s="89">
        <f t="shared" si="3"/>
        <v>9053</v>
      </c>
    </row>
    <row r="34" spans="1:13" x14ac:dyDescent="0.2">
      <c r="A34" s="36"/>
      <c r="B34" s="36" t="s">
        <v>93</v>
      </c>
      <c r="C34" s="153">
        <v>1</v>
      </c>
      <c r="D34" s="36"/>
      <c r="E34" s="36"/>
      <c r="F34" s="89"/>
      <c r="G34" s="36"/>
      <c r="H34" s="94"/>
      <c r="I34" s="94">
        <v>1</v>
      </c>
      <c r="J34" s="94"/>
      <c r="K34" s="94"/>
      <c r="L34" s="89"/>
      <c r="M34" s="89">
        <f t="shared" si="3"/>
        <v>1</v>
      </c>
    </row>
    <row r="35" spans="1:13" x14ac:dyDescent="0.2">
      <c r="A35" s="36"/>
      <c r="B35" s="36" t="s">
        <v>94</v>
      </c>
      <c r="C35" s="153">
        <v>1</v>
      </c>
      <c r="D35" s="36"/>
      <c r="E35" s="36"/>
      <c r="F35" s="89"/>
      <c r="G35" s="36"/>
      <c r="H35" s="94"/>
      <c r="I35" s="94">
        <v>1</v>
      </c>
      <c r="J35" s="94"/>
      <c r="K35" s="94"/>
      <c r="L35" s="89"/>
      <c r="M35" s="89">
        <f t="shared" si="3"/>
        <v>1</v>
      </c>
    </row>
    <row r="36" spans="1:13" x14ac:dyDescent="0.2">
      <c r="A36" s="36"/>
      <c r="B36" s="36" t="s">
        <v>95</v>
      </c>
      <c r="C36" s="153">
        <v>1</v>
      </c>
      <c r="D36" s="36"/>
      <c r="E36" s="36"/>
      <c r="F36" s="89"/>
      <c r="G36" s="36"/>
      <c r="H36" s="94"/>
      <c r="I36" s="94">
        <v>1</v>
      </c>
      <c r="J36" s="94"/>
      <c r="K36" s="94"/>
      <c r="L36" s="89"/>
      <c r="M36" s="89">
        <f t="shared" si="3"/>
        <v>1</v>
      </c>
    </row>
    <row r="37" spans="1:13" x14ac:dyDescent="0.2">
      <c r="A37" s="36"/>
      <c r="B37" s="36" t="s">
        <v>96</v>
      </c>
      <c r="C37" s="152"/>
      <c r="D37" s="36"/>
      <c r="E37" s="36"/>
      <c r="F37" s="89"/>
      <c r="G37" s="36"/>
      <c r="H37" s="94"/>
      <c r="I37" s="94">
        <v>1</v>
      </c>
      <c r="J37" s="94"/>
      <c r="K37" s="94"/>
      <c r="L37" s="89"/>
      <c r="M37" s="89">
        <f t="shared" si="3"/>
        <v>1</v>
      </c>
    </row>
    <row r="38" spans="1:13" x14ac:dyDescent="0.2">
      <c r="A38" s="36"/>
      <c r="B38" s="36" t="s">
        <v>97</v>
      </c>
      <c r="C38" s="153">
        <v>4</v>
      </c>
      <c r="D38" s="77">
        <v>45582</v>
      </c>
      <c r="E38" s="69" t="s">
        <v>48</v>
      </c>
      <c r="F38" s="89">
        <v>2030</v>
      </c>
      <c r="G38" s="36" t="s">
        <v>98</v>
      </c>
      <c r="H38" s="89">
        <v>2030</v>
      </c>
      <c r="I38" s="94">
        <v>2030</v>
      </c>
      <c r="J38" s="94"/>
      <c r="K38" s="94"/>
      <c r="L38" s="89"/>
      <c r="M38" s="89">
        <f t="shared" si="3"/>
        <v>2030</v>
      </c>
    </row>
    <row r="39" spans="1:13" x14ac:dyDescent="0.2">
      <c r="A39" s="36"/>
      <c r="B39" s="36" t="s">
        <v>99</v>
      </c>
      <c r="C39" s="152"/>
      <c r="D39" s="36"/>
      <c r="E39" s="36"/>
      <c r="F39" s="89"/>
      <c r="G39" s="36"/>
      <c r="H39" s="94"/>
      <c r="I39" s="94">
        <v>1</v>
      </c>
      <c r="J39" s="94"/>
      <c r="K39" s="94"/>
      <c r="L39" s="89"/>
      <c r="M39" s="89">
        <f t="shared" si="3"/>
        <v>1</v>
      </c>
    </row>
    <row r="40" spans="1:13" x14ac:dyDescent="0.2">
      <c r="A40" s="36"/>
      <c r="B40" s="36" t="s">
        <v>100</v>
      </c>
      <c r="C40" s="153">
        <v>1</v>
      </c>
      <c r="D40" s="36"/>
      <c r="E40" s="36"/>
      <c r="F40" s="89"/>
      <c r="G40" s="36"/>
      <c r="H40" s="94"/>
      <c r="I40" s="94">
        <v>1</v>
      </c>
      <c r="J40" s="94"/>
      <c r="K40" s="94"/>
      <c r="L40" s="89"/>
      <c r="M40" s="89">
        <f t="shared" si="3"/>
        <v>1</v>
      </c>
    </row>
    <row r="41" spans="1:13" x14ac:dyDescent="0.2">
      <c r="A41" s="36"/>
      <c r="B41" s="36" t="s">
        <v>101</v>
      </c>
      <c r="C41" s="153">
        <v>1</v>
      </c>
      <c r="D41" s="36"/>
      <c r="E41" s="36"/>
      <c r="F41" s="89"/>
      <c r="G41" s="36"/>
      <c r="H41" s="94"/>
      <c r="I41" s="94">
        <v>1</v>
      </c>
      <c r="J41" s="94"/>
      <c r="K41" s="94"/>
      <c r="L41" s="89"/>
      <c r="M41" s="89">
        <f t="shared" si="3"/>
        <v>1</v>
      </c>
    </row>
    <row r="42" spans="1:13" x14ac:dyDescent="0.2">
      <c r="A42" s="36"/>
      <c r="B42" s="36" t="s">
        <v>102</v>
      </c>
      <c r="C42" s="153">
        <v>1</v>
      </c>
      <c r="D42" s="36"/>
      <c r="E42" s="36"/>
      <c r="F42" s="89"/>
      <c r="G42" s="36"/>
      <c r="H42" s="94"/>
      <c r="I42" s="94">
        <v>1</v>
      </c>
      <c r="J42" s="94"/>
      <c r="K42" s="94"/>
      <c r="L42" s="89"/>
      <c r="M42" s="89">
        <f t="shared" si="3"/>
        <v>1</v>
      </c>
    </row>
    <row r="43" spans="1:13" x14ac:dyDescent="0.2">
      <c r="A43" s="36"/>
      <c r="B43" s="69" t="s">
        <v>49</v>
      </c>
      <c r="C43" s="153">
        <v>1</v>
      </c>
      <c r="D43" s="36"/>
      <c r="E43" s="36"/>
      <c r="F43" s="89"/>
      <c r="G43" s="36"/>
      <c r="H43" s="94"/>
      <c r="I43" s="94">
        <v>1</v>
      </c>
      <c r="J43" s="94"/>
      <c r="K43" s="94"/>
      <c r="L43" s="89"/>
      <c r="M43" s="89">
        <f t="shared" si="3"/>
        <v>1</v>
      </c>
    </row>
    <row r="44" spans="1:13" x14ac:dyDescent="0.2">
      <c r="A44" s="36"/>
      <c r="B44" s="36" t="s">
        <v>103</v>
      </c>
      <c r="C44" s="153">
        <v>1</v>
      </c>
      <c r="D44" s="36"/>
      <c r="E44" s="36"/>
      <c r="F44" s="89"/>
      <c r="G44" s="36"/>
      <c r="H44" s="94"/>
      <c r="I44" s="94">
        <v>1</v>
      </c>
      <c r="J44" s="94"/>
      <c r="K44" s="94"/>
      <c r="L44" s="89"/>
      <c r="M44" s="89">
        <f t="shared" si="3"/>
        <v>1</v>
      </c>
    </row>
    <row r="45" spans="1:13" x14ac:dyDescent="0.2">
      <c r="A45" s="36"/>
      <c r="B45" s="36" t="s">
        <v>104</v>
      </c>
      <c r="C45" s="153">
        <v>1</v>
      </c>
      <c r="D45" s="36"/>
      <c r="E45" s="36"/>
      <c r="F45" s="89"/>
      <c r="G45" s="36"/>
      <c r="H45" s="94"/>
      <c r="I45" s="94">
        <v>1</v>
      </c>
      <c r="J45" s="94"/>
      <c r="K45" s="94"/>
      <c r="L45" s="89"/>
      <c r="M45" s="89">
        <f t="shared" si="3"/>
        <v>1</v>
      </c>
    </row>
    <row r="46" spans="1:13" x14ac:dyDescent="0.2">
      <c r="A46" s="36"/>
      <c r="B46" s="36" t="s">
        <v>105</v>
      </c>
      <c r="C46" s="153">
        <v>1</v>
      </c>
      <c r="D46" s="36"/>
      <c r="E46" s="36"/>
      <c r="F46" s="89"/>
      <c r="G46" s="36"/>
      <c r="H46" s="94"/>
      <c r="I46" s="94">
        <v>1</v>
      </c>
      <c r="J46" s="94"/>
      <c r="K46" s="94"/>
      <c r="L46" s="89"/>
      <c r="M46" s="89">
        <f t="shared" si="3"/>
        <v>1</v>
      </c>
    </row>
    <row r="47" spans="1:13" x14ac:dyDescent="0.2">
      <c r="A47" s="36"/>
      <c r="B47" s="36" t="s">
        <v>106</v>
      </c>
      <c r="C47" s="153">
        <v>2</v>
      </c>
      <c r="D47" s="77">
        <v>45204</v>
      </c>
      <c r="E47" s="69" t="s">
        <v>48</v>
      </c>
      <c r="F47" s="89">
        <v>33295</v>
      </c>
      <c r="G47" s="69" t="s">
        <v>50</v>
      </c>
      <c r="H47" s="94"/>
      <c r="I47" s="94">
        <v>33295</v>
      </c>
      <c r="J47" s="94"/>
      <c r="K47" s="94"/>
      <c r="L47" s="89"/>
      <c r="M47" s="89">
        <f t="shared" si="3"/>
        <v>33295</v>
      </c>
    </row>
    <row r="48" spans="1:13" x14ac:dyDescent="0.2">
      <c r="A48" s="36"/>
      <c r="B48" s="36" t="s">
        <v>496</v>
      </c>
      <c r="C48" s="153">
        <v>1</v>
      </c>
      <c r="D48" s="77">
        <v>45762</v>
      </c>
      <c r="E48" s="69"/>
      <c r="F48" s="89">
        <v>13711</v>
      </c>
      <c r="G48" s="69" t="s">
        <v>498</v>
      </c>
      <c r="H48" s="94"/>
      <c r="I48" s="94"/>
      <c r="J48" s="94">
        <v>13711</v>
      </c>
      <c r="K48" s="94"/>
      <c r="L48" s="89"/>
      <c r="M48" s="89">
        <f t="shared" si="3"/>
        <v>13711</v>
      </c>
    </row>
    <row r="49" spans="1:13" x14ac:dyDescent="0.2">
      <c r="A49" s="36"/>
      <c r="B49" s="36" t="s">
        <v>107</v>
      </c>
      <c r="C49" s="153">
        <v>1</v>
      </c>
      <c r="D49" s="77">
        <v>44866</v>
      </c>
      <c r="E49" s="69" t="s">
        <v>48</v>
      </c>
      <c r="F49" s="89">
        <v>10000</v>
      </c>
      <c r="G49" s="36" t="s">
        <v>108</v>
      </c>
      <c r="H49" s="94"/>
      <c r="I49" s="94">
        <v>10000</v>
      </c>
      <c r="J49" s="94"/>
      <c r="K49" s="94"/>
      <c r="L49" s="89"/>
      <c r="M49" s="89">
        <f t="shared" si="3"/>
        <v>10000</v>
      </c>
    </row>
    <row r="50" spans="1:13" x14ac:dyDescent="0.2">
      <c r="A50" s="36"/>
      <c r="B50" s="36" t="s">
        <v>109</v>
      </c>
      <c r="C50" s="153">
        <v>1</v>
      </c>
      <c r="D50" s="36"/>
      <c r="E50" s="36"/>
      <c r="F50" s="89"/>
      <c r="G50" s="36"/>
      <c r="H50" s="94"/>
      <c r="I50" s="94">
        <v>1</v>
      </c>
      <c r="J50" s="94"/>
      <c r="K50" s="94"/>
      <c r="L50" s="89"/>
      <c r="M50" s="89">
        <f t="shared" si="3"/>
        <v>1</v>
      </c>
    </row>
    <row r="51" spans="1:13" x14ac:dyDescent="0.2">
      <c r="A51" s="36"/>
      <c r="B51" s="69" t="s">
        <v>51</v>
      </c>
      <c r="C51" s="153">
        <v>1</v>
      </c>
      <c r="D51" s="36"/>
      <c r="E51" s="36"/>
      <c r="F51" s="89"/>
      <c r="G51" s="36"/>
      <c r="H51" s="94"/>
      <c r="I51" s="94">
        <v>1</v>
      </c>
      <c r="J51" s="94"/>
      <c r="K51" s="94"/>
      <c r="L51" s="89"/>
      <c r="M51" s="89">
        <f t="shared" si="3"/>
        <v>1</v>
      </c>
    </row>
    <row r="52" spans="1:13" x14ac:dyDescent="0.2">
      <c r="A52" s="36"/>
      <c r="B52" s="69" t="s">
        <v>52</v>
      </c>
      <c r="C52" s="153">
        <v>1</v>
      </c>
      <c r="D52" s="36"/>
      <c r="E52" s="36"/>
      <c r="F52" s="89"/>
      <c r="G52" s="36"/>
      <c r="H52" s="94"/>
      <c r="I52" s="94">
        <v>1</v>
      </c>
      <c r="J52" s="94"/>
      <c r="K52" s="94"/>
      <c r="L52" s="89"/>
      <c r="M52" s="89">
        <f t="shared" si="3"/>
        <v>1</v>
      </c>
    </row>
    <row r="53" spans="1:13" x14ac:dyDescent="0.2">
      <c r="A53" s="36"/>
      <c r="B53" s="36" t="s">
        <v>110</v>
      </c>
      <c r="C53" s="153">
        <v>1</v>
      </c>
      <c r="D53" s="36"/>
      <c r="E53" s="36"/>
      <c r="F53" s="89"/>
      <c r="G53" s="36"/>
      <c r="H53" s="94"/>
      <c r="I53" s="94">
        <v>1</v>
      </c>
      <c r="J53" s="94"/>
      <c r="K53" s="94"/>
      <c r="L53" s="89"/>
      <c r="M53" s="89">
        <f t="shared" si="3"/>
        <v>1</v>
      </c>
    </row>
    <row r="54" spans="1:13" x14ac:dyDescent="0.2">
      <c r="A54" s="36"/>
      <c r="B54" s="36" t="s">
        <v>111</v>
      </c>
      <c r="C54" s="153">
        <v>1</v>
      </c>
      <c r="D54" s="36"/>
      <c r="E54" s="36"/>
      <c r="F54" s="89"/>
      <c r="G54" s="36"/>
      <c r="H54" s="94"/>
      <c r="I54" s="94">
        <v>1</v>
      </c>
      <c r="J54" s="94"/>
      <c r="K54" s="94"/>
      <c r="L54" s="89"/>
      <c r="M54" s="89">
        <f t="shared" si="3"/>
        <v>1</v>
      </c>
    </row>
    <row r="55" spans="1:13" x14ac:dyDescent="0.2">
      <c r="A55" s="36"/>
      <c r="B55" s="36" t="s">
        <v>112</v>
      </c>
      <c r="C55" s="153">
        <v>1</v>
      </c>
      <c r="D55" s="36"/>
      <c r="E55" s="36"/>
      <c r="F55" s="89"/>
      <c r="G55" s="36"/>
      <c r="H55" s="94"/>
      <c r="I55" s="94">
        <v>1</v>
      </c>
      <c r="J55" s="94"/>
      <c r="K55" s="94"/>
      <c r="L55" s="89"/>
      <c r="M55" s="89">
        <f t="shared" si="3"/>
        <v>1</v>
      </c>
    </row>
    <row r="56" spans="1:13" x14ac:dyDescent="0.2">
      <c r="A56" s="36"/>
      <c r="B56" s="36" t="s">
        <v>113</v>
      </c>
      <c r="C56" s="153">
        <v>1</v>
      </c>
      <c r="D56" s="36"/>
      <c r="E56" s="36"/>
      <c r="F56" s="89">
        <v>64659</v>
      </c>
      <c r="G56" s="36"/>
      <c r="H56" s="94"/>
      <c r="I56" s="94">
        <v>64659</v>
      </c>
      <c r="J56" s="94"/>
      <c r="K56" s="94"/>
      <c r="L56" s="89"/>
      <c r="M56" s="89">
        <f t="shared" si="3"/>
        <v>64659</v>
      </c>
    </row>
    <row r="57" spans="1:13" x14ac:dyDescent="0.2">
      <c r="A57" s="36"/>
      <c r="B57" s="36" t="s">
        <v>114</v>
      </c>
      <c r="C57" s="152"/>
      <c r="D57" s="36"/>
      <c r="E57" s="36"/>
      <c r="F57" s="89">
        <v>15500</v>
      </c>
      <c r="G57" s="36"/>
      <c r="H57" s="94"/>
      <c r="I57" s="94">
        <v>15500</v>
      </c>
      <c r="J57" s="94"/>
      <c r="K57" s="94"/>
      <c r="L57" s="89"/>
      <c r="M57" s="89">
        <f t="shared" si="3"/>
        <v>15500</v>
      </c>
    </row>
    <row r="58" spans="1:13" x14ac:dyDescent="0.2">
      <c r="A58" s="36"/>
      <c r="B58" s="36" t="s">
        <v>115</v>
      </c>
      <c r="C58" s="153">
        <v>1</v>
      </c>
      <c r="D58" s="77">
        <v>44370</v>
      </c>
      <c r="E58" s="36"/>
      <c r="F58" s="89">
        <v>104023</v>
      </c>
      <c r="G58" s="36"/>
      <c r="H58" s="94"/>
      <c r="I58" s="94">
        <v>117000</v>
      </c>
      <c r="J58" s="94"/>
      <c r="K58" s="94"/>
      <c r="L58" s="89"/>
      <c r="M58" s="89">
        <f t="shared" si="3"/>
        <v>117000</v>
      </c>
    </row>
    <row r="59" spans="1:13" x14ac:dyDescent="0.2">
      <c r="A59" s="36"/>
      <c r="B59" s="36" t="s">
        <v>116</v>
      </c>
      <c r="C59" s="152"/>
      <c r="D59" s="77">
        <v>45265</v>
      </c>
      <c r="E59" s="36"/>
      <c r="F59" s="89">
        <v>5200</v>
      </c>
      <c r="G59" s="36"/>
      <c r="H59" s="94"/>
      <c r="I59" s="94">
        <v>5200</v>
      </c>
      <c r="J59" s="94"/>
      <c r="K59" s="94"/>
      <c r="L59" s="89"/>
      <c r="M59" s="89">
        <f t="shared" si="3"/>
        <v>5200</v>
      </c>
    </row>
    <row r="60" spans="1:13" x14ac:dyDescent="0.2">
      <c r="A60" s="36"/>
      <c r="B60" s="36" t="s">
        <v>117</v>
      </c>
      <c r="C60" s="152"/>
      <c r="D60" s="77">
        <v>45274</v>
      </c>
      <c r="E60" s="36"/>
      <c r="F60" s="89">
        <v>7660</v>
      </c>
      <c r="G60" s="36"/>
      <c r="H60" s="94"/>
      <c r="I60" s="94">
        <v>7660</v>
      </c>
      <c r="J60" s="94"/>
      <c r="K60" s="94"/>
      <c r="L60" s="89"/>
      <c r="M60" s="89">
        <f t="shared" si="3"/>
        <v>7660</v>
      </c>
    </row>
    <row r="61" spans="1:13" x14ac:dyDescent="0.2">
      <c r="A61" s="36"/>
      <c r="B61" s="36" t="s">
        <v>118</v>
      </c>
      <c r="C61" s="152"/>
      <c r="D61" s="77">
        <v>45072</v>
      </c>
      <c r="E61" s="36"/>
      <c r="F61" s="89">
        <v>23265</v>
      </c>
      <c r="G61" s="36"/>
      <c r="H61" s="94"/>
      <c r="I61" s="94">
        <v>23265</v>
      </c>
      <c r="J61" s="94"/>
      <c r="K61" s="94"/>
      <c r="L61" s="89"/>
      <c r="M61" s="89">
        <f t="shared" si="3"/>
        <v>23265</v>
      </c>
    </row>
    <row r="62" spans="1:13" x14ac:dyDescent="0.2">
      <c r="A62" s="36"/>
      <c r="B62" s="36" t="s">
        <v>119</v>
      </c>
      <c r="C62" s="152"/>
      <c r="D62" s="77">
        <v>45352</v>
      </c>
      <c r="E62" s="36"/>
      <c r="F62" s="89">
        <v>27900</v>
      </c>
      <c r="G62" s="36"/>
      <c r="H62" s="94"/>
      <c r="I62" s="94">
        <v>27900</v>
      </c>
      <c r="J62" s="94"/>
      <c r="K62" s="94"/>
      <c r="L62" s="89"/>
      <c r="M62" s="89">
        <f t="shared" si="3"/>
        <v>27900</v>
      </c>
    </row>
    <row r="63" spans="1:13" x14ac:dyDescent="0.2">
      <c r="A63" s="36"/>
      <c r="B63" s="36" t="s">
        <v>120</v>
      </c>
      <c r="C63" s="153">
        <v>1</v>
      </c>
      <c r="D63" s="77">
        <v>45249</v>
      </c>
      <c r="E63" s="36"/>
      <c r="F63" s="89">
        <v>6392</v>
      </c>
      <c r="G63" s="36" t="s">
        <v>33</v>
      </c>
      <c r="H63" s="94"/>
      <c r="I63" s="94">
        <v>6392</v>
      </c>
      <c r="J63" s="94"/>
      <c r="K63" s="94"/>
      <c r="L63" s="89"/>
      <c r="M63" s="89">
        <f t="shared" si="3"/>
        <v>6392</v>
      </c>
    </row>
    <row r="64" spans="1:13" x14ac:dyDescent="0.2">
      <c r="A64" s="36"/>
      <c r="B64" s="36" t="s">
        <v>121</v>
      </c>
      <c r="C64" s="152"/>
      <c r="D64" s="77">
        <v>45233</v>
      </c>
      <c r="E64" s="36"/>
      <c r="F64" s="89">
        <v>14628</v>
      </c>
      <c r="G64" s="36"/>
      <c r="H64" s="94"/>
      <c r="I64" s="94">
        <v>14628</v>
      </c>
      <c r="J64" s="94"/>
      <c r="K64" s="94"/>
      <c r="L64" s="89"/>
      <c r="M64" s="89">
        <f t="shared" si="3"/>
        <v>14628</v>
      </c>
    </row>
    <row r="65" spans="1:13" x14ac:dyDescent="0.2">
      <c r="A65" s="36"/>
      <c r="B65" s="36" t="s">
        <v>122</v>
      </c>
      <c r="C65" s="152"/>
      <c r="D65" s="77">
        <v>45274</v>
      </c>
      <c r="E65" s="36"/>
      <c r="F65" s="89">
        <v>1895</v>
      </c>
      <c r="G65" s="36"/>
      <c r="H65" s="94"/>
      <c r="I65" s="94">
        <v>1895</v>
      </c>
      <c r="J65" s="94"/>
      <c r="K65" s="94"/>
      <c r="L65" s="89"/>
      <c r="M65" s="89">
        <f t="shared" si="3"/>
        <v>1895</v>
      </c>
    </row>
    <row r="66" spans="1:13" x14ac:dyDescent="0.2">
      <c r="A66" s="36"/>
      <c r="B66" s="36" t="s">
        <v>123</v>
      </c>
      <c r="C66" s="152"/>
      <c r="D66" s="77">
        <v>45274</v>
      </c>
      <c r="E66" s="36"/>
      <c r="F66" s="89">
        <v>1648</v>
      </c>
      <c r="G66" s="36"/>
      <c r="H66" s="94"/>
      <c r="I66" s="94">
        <v>1648</v>
      </c>
      <c r="J66" s="94"/>
      <c r="K66" s="94"/>
      <c r="L66" s="89"/>
      <c r="M66" s="89">
        <f t="shared" si="3"/>
        <v>1648</v>
      </c>
    </row>
    <row r="67" spans="1:13" x14ac:dyDescent="0.2">
      <c r="A67" s="36"/>
      <c r="B67" s="36" t="s">
        <v>124</v>
      </c>
      <c r="C67" s="153">
        <v>1</v>
      </c>
      <c r="D67" s="77">
        <v>45185</v>
      </c>
      <c r="E67" s="36"/>
      <c r="F67" s="89">
        <v>800</v>
      </c>
      <c r="G67" s="36"/>
      <c r="H67" s="94"/>
      <c r="I67" s="94">
        <v>800</v>
      </c>
      <c r="J67" s="94"/>
      <c r="K67" s="94"/>
      <c r="L67" s="89"/>
      <c r="M67" s="89">
        <f t="shared" si="3"/>
        <v>800</v>
      </c>
    </row>
    <row r="68" spans="1:13" x14ac:dyDescent="0.2">
      <c r="A68" s="36"/>
      <c r="B68" s="36" t="s">
        <v>125</v>
      </c>
      <c r="C68" s="152"/>
      <c r="D68" s="77">
        <v>45148</v>
      </c>
      <c r="E68" s="36"/>
      <c r="F68" s="89">
        <v>5506</v>
      </c>
      <c r="G68" s="36"/>
      <c r="H68" s="94"/>
      <c r="I68" s="94">
        <v>5506</v>
      </c>
      <c r="J68" s="94"/>
      <c r="K68" s="94"/>
      <c r="L68" s="89"/>
      <c r="M68" s="89">
        <f t="shared" si="3"/>
        <v>5506</v>
      </c>
    </row>
    <row r="69" spans="1:13" x14ac:dyDescent="0.2">
      <c r="A69" s="36"/>
      <c r="B69" s="36" t="s">
        <v>126</v>
      </c>
      <c r="C69" s="152"/>
      <c r="D69" s="77">
        <v>45019</v>
      </c>
      <c r="E69" s="36"/>
      <c r="F69" s="89">
        <v>2314</v>
      </c>
      <c r="G69" s="36"/>
      <c r="H69" s="94"/>
      <c r="I69" s="94">
        <v>2314</v>
      </c>
      <c r="J69" s="94"/>
      <c r="K69" s="94"/>
      <c r="L69" s="89"/>
      <c r="M69" s="89">
        <f t="shared" si="3"/>
        <v>2314</v>
      </c>
    </row>
    <row r="70" spans="1:13" x14ac:dyDescent="0.2">
      <c r="A70" s="36"/>
      <c r="B70" s="36" t="s">
        <v>501</v>
      </c>
      <c r="C70" s="152"/>
      <c r="D70" s="77">
        <v>46062</v>
      </c>
      <c r="E70" s="36"/>
      <c r="F70" s="89">
        <v>1176</v>
      </c>
      <c r="G70" s="36" t="s">
        <v>502</v>
      </c>
      <c r="H70" s="94"/>
      <c r="I70" s="94"/>
      <c r="J70" s="94">
        <v>1176</v>
      </c>
      <c r="K70" s="94"/>
      <c r="L70" s="89"/>
      <c r="M70" s="89">
        <f t="shared" si="3"/>
        <v>1176</v>
      </c>
    </row>
    <row r="71" spans="1:13" x14ac:dyDescent="0.2">
      <c r="A71" s="36"/>
      <c r="B71" s="36"/>
      <c r="C71" s="152"/>
      <c r="D71" s="36"/>
      <c r="E71" s="36"/>
      <c r="F71" s="94"/>
      <c r="G71" s="36"/>
      <c r="H71" s="94"/>
      <c r="I71" s="94"/>
      <c r="J71" s="94"/>
      <c r="K71" s="94"/>
      <c r="L71" s="94"/>
      <c r="M71" s="94"/>
    </row>
    <row r="72" spans="1:13" s="10" customFormat="1" x14ac:dyDescent="0.2">
      <c r="A72" s="82" t="s">
        <v>183</v>
      </c>
      <c r="B72" s="82" t="s">
        <v>0</v>
      </c>
      <c r="C72" s="154"/>
      <c r="D72" s="82"/>
      <c r="E72" s="82"/>
      <c r="F72" s="91">
        <f>SUM(F29:F71)</f>
        <v>665555</v>
      </c>
      <c r="G72" s="82"/>
      <c r="H72" s="122"/>
      <c r="I72" s="91">
        <f t="shared" ref="I72:M72" si="4">SUM(I29:I71)</f>
        <v>643553</v>
      </c>
      <c r="J72" s="91">
        <f t="shared" si="4"/>
        <v>34997</v>
      </c>
      <c r="K72" s="91">
        <f t="shared" si="4"/>
        <v>0</v>
      </c>
      <c r="L72" s="91">
        <f t="shared" si="4"/>
        <v>0</v>
      </c>
      <c r="M72" s="91">
        <f t="shared" si="4"/>
        <v>678550</v>
      </c>
    </row>
    <row r="73" spans="1:13" x14ac:dyDescent="0.2">
      <c r="A73" s="36"/>
      <c r="B73" s="36"/>
      <c r="C73" s="152"/>
      <c r="D73" s="36"/>
      <c r="E73" s="36"/>
      <c r="F73" s="89"/>
      <c r="G73" s="36"/>
      <c r="H73" s="94"/>
      <c r="I73" s="89"/>
      <c r="J73" s="89"/>
      <c r="K73" s="89"/>
      <c r="L73" s="89"/>
      <c r="M73" s="89"/>
    </row>
    <row r="74" spans="1:13" x14ac:dyDescent="0.2">
      <c r="A74" s="36"/>
      <c r="B74" s="36" t="s">
        <v>127</v>
      </c>
      <c r="C74" s="152"/>
      <c r="D74" s="36"/>
      <c r="E74" s="36"/>
      <c r="F74" s="94"/>
      <c r="G74" s="36"/>
      <c r="H74" s="94"/>
      <c r="I74" s="94"/>
      <c r="J74" s="94"/>
      <c r="K74" s="94"/>
      <c r="L74" s="94"/>
      <c r="M74" s="94"/>
    </row>
    <row r="75" spans="1:13" x14ac:dyDescent="0.2">
      <c r="A75" s="36"/>
      <c r="B75" s="69" t="s">
        <v>53</v>
      </c>
      <c r="C75" s="152"/>
      <c r="D75" s="36"/>
      <c r="E75" s="36"/>
      <c r="F75" s="89"/>
      <c r="G75" s="36"/>
      <c r="H75" s="94"/>
      <c r="I75" s="94">
        <v>1</v>
      </c>
      <c r="J75" s="94"/>
      <c r="K75" s="94"/>
      <c r="L75" s="89"/>
      <c r="M75" s="89">
        <f t="shared" ref="M75:M83" si="5">SUM(I75:L75)</f>
        <v>1</v>
      </c>
    </row>
    <row r="76" spans="1:13" x14ac:dyDescent="0.2">
      <c r="A76" s="36"/>
      <c r="B76" s="69" t="s">
        <v>54</v>
      </c>
      <c r="C76" s="153">
        <v>1</v>
      </c>
      <c r="D76" s="36"/>
      <c r="E76" s="36"/>
      <c r="F76" s="89"/>
      <c r="G76" s="36"/>
      <c r="H76" s="94"/>
      <c r="I76" s="94">
        <v>1</v>
      </c>
      <c r="J76" s="94"/>
      <c r="K76" s="94"/>
      <c r="L76" s="89"/>
      <c r="M76" s="89">
        <f t="shared" si="5"/>
        <v>1</v>
      </c>
    </row>
    <row r="77" spans="1:13" x14ac:dyDescent="0.2">
      <c r="A77" s="36"/>
      <c r="B77" s="69" t="s">
        <v>55</v>
      </c>
      <c r="C77" s="153">
        <v>1</v>
      </c>
      <c r="D77" s="36"/>
      <c r="E77" s="36"/>
      <c r="F77" s="89"/>
      <c r="G77" s="36"/>
      <c r="H77" s="94"/>
      <c r="I77" s="94">
        <v>1</v>
      </c>
      <c r="J77" s="94"/>
      <c r="K77" s="94"/>
      <c r="L77" s="89"/>
      <c r="M77" s="89">
        <f t="shared" si="5"/>
        <v>1</v>
      </c>
    </row>
    <row r="78" spans="1:13" x14ac:dyDescent="0.2">
      <c r="A78" s="36"/>
      <c r="B78" s="69" t="s">
        <v>56</v>
      </c>
      <c r="C78" s="152"/>
      <c r="D78" s="36"/>
      <c r="E78" s="36"/>
      <c r="F78" s="89"/>
      <c r="G78" s="36"/>
      <c r="H78" s="94"/>
      <c r="I78" s="94">
        <v>1</v>
      </c>
      <c r="J78" s="94"/>
      <c r="K78" s="94"/>
      <c r="L78" s="89"/>
      <c r="M78" s="89">
        <f t="shared" si="5"/>
        <v>1</v>
      </c>
    </row>
    <row r="79" spans="1:13" x14ac:dyDescent="0.2">
      <c r="A79" s="36"/>
      <c r="B79" s="69" t="s">
        <v>57</v>
      </c>
      <c r="C79" s="153">
        <v>1</v>
      </c>
      <c r="D79" s="36"/>
      <c r="E79" s="36"/>
      <c r="F79" s="89"/>
      <c r="G79" s="36"/>
      <c r="H79" s="94"/>
      <c r="I79" s="94">
        <v>1</v>
      </c>
      <c r="J79" s="94"/>
      <c r="K79" s="94"/>
      <c r="L79" s="89"/>
      <c r="M79" s="89">
        <f t="shared" si="5"/>
        <v>1</v>
      </c>
    </row>
    <row r="80" spans="1:13" x14ac:dyDescent="0.2">
      <c r="A80" s="36"/>
      <c r="B80" s="36" t="s">
        <v>128</v>
      </c>
      <c r="C80" s="152"/>
      <c r="D80" s="36"/>
      <c r="E80" s="36"/>
      <c r="F80" s="89"/>
      <c r="G80" s="36"/>
      <c r="H80" s="94"/>
      <c r="I80" s="94">
        <v>1</v>
      </c>
      <c r="J80" s="94"/>
      <c r="K80" s="94"/>
      <c r="L80" s="89"/>
      <c r="M80" s="89">
        <f t="shared" si="5"/>
        <v>1</v>
      </c>
    </row>
    <row r="81" spans="1:13" x14ac:dyDescent="0.2">
      <c r="A81" s="36"/>
      <c r="B81" s="36" t="s">
        <v>129</v>
      </c>
      <c r="C81" s="153">
        <v>1</v>
      </c>
      <c r="D81" s="36"/>
      <c r="E81" s="36"/>
      <c r="F81" s="89"/>
      <c r="G81" s="36"/>
      <c r="H81" s="94"/>
      <c r="I81" s="94">
        <v>1</v>
      </c>
      <c r="J81" s="94"/>
      <c r="K81" s="94"/>
      <c r="L81" s="89"/>
      <c r="M81" s="89">
        <f t="shared" si="5"/>
        <v>1</v>
      </c>
    </row>
    <row r="82" spans="1:13" x14ac:dyDescent="0.2">
      <c r="A82" s="36"/>
      <c r="B82" s="69" t="s">
        <v>58</v>
      </c>
      <c r="C82" s="153">
        <v>1</v>
      </c>
      <c r="D82" s="36"/>
      <c r="E82" s="36"/>
      <c r="F82" s="89"/>
      <c r="G82" s="36"/>
      <c r="H82" s="94"/>
      <c r="I82" s="94">
        <v>1</v>
      </c>
      <c r="J82" s="94"/>
      <c r="K82" s="94"/>
      <c r="L82" s="89"/>
      <c r="M82" s="89">
        <f t="shared" si="5"/>
        <v>1</v>
      </c>
    </row>
    <row r="83" spans="1:13" ht="54.6" customHeight="1" x14ac:dyDescent="0.2">
      <c r="A83" s="36"/>
      <c r="B83" s="60" t="s">
        <v>454</v>
      </c>
      <c r="C83" s="152"/>
      <c r="D83" s="77">
        <v>45596</v>
      </c>
      <c r="E83" s="69" t="s">
        <v>48</v>
      </c>
      <c r="F83" s="89">
        <v>70971</v>
      </c>
      <c r="G83" s="36" t="s">
        <v>130</v>
      </c>
      <c r="H83" s="94"/>
      <c r="I83" s="94">
        <v>70971</v>
      </c>
      <c r="J83" s="94"/>
      <c r="K83" s="94"/>
      <c r="L83" s="89"/>
      <c r="M83" s="89">
        <f t="shared" si="5"/>
        <v>70971</v>
      </c>
    </row>
    <row r="84" spans="1:13" x14ac:dyDescent="0.2">
      <c r="A84" s="36"/>
      <c r="B84" s="36"/>
      <c r="C84" s="152"/>
      <c r="D84" s="36"/>
      <c r="E84" s="36"/>
      <c r="F84" s="94"/>
      <c r="G84" s="36"/>
      <c r="H84" s="94"/>
      <c r="I84" s="94"/>
      <c r="J84" s="94"/>
      <c r="K84" s="94"/>
      <c r="L84" s="94"/>
      <c r="M84" s="94"/>
    </row>
    <row r="85" spans="1:13" ht="13.15" customHeight="1" x14ac:dyDescent="0.2">
      <c r="A85" s="82" t="s">
        <v>183</v>
      </c>
      <c r="B85" s="82" t="s">
        <v>0</v>
      </c>
      <c r="C85" s="154"/>
      <c r="D85" s="82"/>
      <c r="E85" s="82"/>
      <c r="F85" s="91">
        <f>SUM(F74:F84)</f>
        <v>70971</v>
      </c>
      <c r="G85" s="83"/>
      <c r="H85" s="123"/>
      <c r="I85" s="91">
        <f t="shared" ref="I85:M85" si="6">SUM(I74:I84)</f>
        <v>70979</v>
      </c>
      <c r="J85" s="91">
        <f t="shared" si="6"/>
        <v>0</v>
      </c>
      <c r="K85" s="91">
        <f t="shared" si="6"/>
        <v>0</v>
      </c>
      <c r="L85" s="91">
        <f t="shared" si="6"/>
        <v>0</v>
      </c>
      <c r="M85" s="91">
        <f t="shared" si="6"/>
        <v>70979</v>
      </c>
    </row>
    <row r="86" spans="1:13" x14ac:dyDescent="0.2">
      <c r="A86" s="36"/>
      <c r="B86" s="36"/>
      <c r="C86" s="152"/>
      <c r="D86" s="36"/>
      <c r="E86" s="36"/>
      <c r="F86" s="94"/>
      <c r="G86" s="36"/>
      <c r="H86" s="94"/>
      <c r="I86" s="94"/>
      <c r="J86" s="94"/>
      <c r="K86" s="94"/>
      <c r="L86" s="94"/>
      <c r="M86" s="94"/>
    </row>
    <row r="87" spans="1:13" x14ac:dyDescent="0.2">
      <c r="A87" s="36"/>
      <c r="B87" s="36" t="s">
        <v>131</v>
      </c>
      <c r="C87" s="152"/>
      <c r="D87" s="36"/>
      <c r="E87" s="36"/>
      <c r="F87" s="94"/>
      <c r="G87" s="36"/>
      <c r="H87" s="94"/>
      <c r="I87" s="94"/>
      <c r="J87" s="94"/>
      <c r="K87" s="94"/>
      <c r="L87" s="94"/>
      <c r="M87" s="94"/>
    </row>
    <row r="88" spans="1:13" x14ac:dyDescent="0.2">
      <c r="A88" s="36"/>
      <c r="B88" s="36" t="s">
        <v>132</v>
      </c>
      <c r="C88" s="152"/>
      <c r="D88" s="36"/>
      <c r="E88" s="36"/>
      <c r="F88" s="89"/>
      <c r="G88" s="36"/>
      <c r="H88" s="94"/>
      <c r="I88" s="94">
        <v>1</v>
      </c>
      <c r="J88" s="94"/>
      <c r="K88" s="94"/>
      <c r="L88" s="89"/>
      <c r="M88" s="89">
        <f t="shared" ref="M88:M96" si="7">SUM(I88:L88)</f>
        <v>1</v>
      </c>
    </row>
    <row r="89" spans="1:13" x14ac:dyDescent="0.2">
      <c r="A89" s="36"/>
      <c r="B89" s="36" t="s">
        <v>133</v>
      </c>
      <c r="C89" s="152"/>
      <c r="D89" s="36"/>
      <c r="E89" s="36"/>
      <c r="F89" s="89"/>
      <c r="G89" s="36"/>
      <c r="H89" s="94"/>
      <c r="I89" s="94">
        <v>1</v>
      </c>
      <c r="J89" s="94"/>
      <c r="K89" s="94"/>
      <c r="L89" s="89"/>
      <c r="M89" s="89">
        <f t="shared" si="7"/>
        <v>1</v>
      </c>
    </row>
    <row r="90" spans="1:13" x14ac:dyDescent="0.2">
      <c r="A90" s="36"/>
      <c r="B90" s="36" t="s">
        <v>134</v>
      </c>
      <c r="C90" s="152"/>
      <c r="D90" s="36"/>
      <c r="E90" s="36"/>
      <c r="F90" s="89"/>
      <c r="G90" s="36"/>
      <c r="H90" s="94"/>
      <c r="I90" s="94">
        <v>1</v>
      </c>
      <c r="J90" s="94"/>
      <c r="K90" s="94"/>
      <c r="L90" s="89"/>
      <c r="M90" s="89">
        <f t="shared" si="7"/>
        <v>1</v>
      </c>
    </row>
    <row r="91" spans="1:13" x14ac:dyDescent="0.2">
      <c r="A91" s="36"/>
      <c r="B91" s="36" t="s">
        <v>135</v>
      </c>
      <c r="C91" s="152"/>
      <c r="D91" s="36"/>
      <c r="E91" s="36"/>
      <c r="F91" s="89"/>
      <c r="G91" s="36"/>
      <c r="H91" s="94"/>
      <c r="I91" s="94">
        <v>1</v>
      </c>
      <c r="J91" s="94"/>
      <c r="K91" s="94"/>
      <c r="L91" s="89"/>
      <c r="M91" s="89">
        <f t="shared" si="7"/>
        <v>1</v>
      </c>
    </row>
    <row r="92" spans="1:13" x14ac:dyDescent="0.2">
      <c r="A92" s="36"/>
      <c r="B92" s="69" t="s">
        <v>56</v>
      </c>
      <c r="C92" s="152"/>
      <c r="D92" s="36"/>
      <c r="E92" s="36"/>
      <c r="F92" s="89"/>
      <c r="G92" s="36"/>
      <c r="H92" s="94"/>
      <c r="I92" s="94">
        <v>1</v>
      </c>
      <c r="J92" s="94"/>
      <c r="K92" s="94"/>
      <c r="L92" s="89"/>
      <c r="M92" s="89">
        <f t="shared" si="7"/>
        <v>1</v>
      </c>
    </row>
    <row r="93" spans="1:13" x14ac:dyDescent="0.2">
      <c r="A93" s="36"/>
      <c r="B93" s="36" t="s">
        <v>136</v>
      </c>
      <c r="C93" s="153">
        <v>1</v>
      </c>
      <c r="D93" s="36"/>
      <c r="E93" s="36"/>
      <c r="F93" s="89"/>
      <c r="G93" s="36"/>
      <c r="H93" s="94"/>
      <c r="I93" s="94">
        <v>1</v>
      </c>
      <c r="J93" s="94"/>
      <c r="K93" s="94"/>
      <c r="L93" s="89"/>
      <c r="M93" s="89">
        <f t="shared" si="7"/>
        <v>1</v>
      </c>
    </row>
    <row r="94" spans="1:13" x14ac:dyDescent="0.2">
      <c r="A94" s="36"/>
      <c r="B94" s="36" t="s">
        <v>137</v>
      </c>
      <c r="C94" s="153">
        <v>1</v>
      </c>
      <c r="D94" s="36"/>
      <c r="E94" s="36"/>
      <c r="F94" s="89"/>
      <c r="G94" s="36"/>
      <c r="H94" s="94"/>
      <c r="I94" s="94">
        <v>1</v>
      </c>
      <c r="J94" s="94"/>
      <c r="K94" s="94"/>
      <c r="L94" s="89"/>
      <c r="M94" s="89">
        <f t="shared" si="7"/>
        <v>1</v>
      </c>
    </row>
    <row r="95" spans="1:13" x14ac:dyDescent="0.2">
      <c r="A95" s="36"/>
      <c r="B95" s="69" t="s">
        <v>59</v>
      </c>
      <c r="C95" s="153">
        <v>1</v>
      </c>
      <c r="D95" s="36"/>
      <c r="E95" s="36"/>
      <c r="F95" s="89"/>
      <c r="G95" s="36"/>
      <c r="H95" s="94"/>
      <c r="I95" s="94">
        <v>1</v>
      </c>
      <c r="J95" s="94"/>
      <c r="K95" s="94"/>
      <c r="L95" s="89"/>
      <c r="M95" s="89">
        <f t="shared" si="7"/>
        <v>1</v>
      </c>
    </row>
    <row r="96" spans="1:13" x14ac:dyDescent="0.2">
      <c r="A96" s="36"/>
      <c r="B96" s="36" t="s">
        <v>138</v>
      </c>
      <c r="C96" s="153">
        <v>1</v>
      </c>
      <c r="D96" s="36"/>
      <c r="E96" s="36"/>
      <c r="F96" s="89"/>
      <c r="G96" s="36"/>
      <c r="H96" s="94"/>
      <c r="I96" s="94">
        <v>1</v>
      </c>
      <c r="J96" s="94"/>
      <c r="K96" s="94"/>
      <c r="L96" s="89"/>
      <c r="M96" s="89">
        <f t="shared" si="7"/>
        <v>1</v>
      </c>
    </row>
    <row r="97" spans="1:13" x14ac:dyDescent="0.2">
      <c r="A97" s="36"/>
      <c r="B97" s="36"/>
      <c r="C97" s="152"/>
      <c r="D97" s="36"/>
      <c r="E97" s="36"/>
      <c r="F97" s="94"/>
      <c r="G97" s="36"/>
      <c r="H97" s="94"/>
      <c r="I97" s="94"/>
      <c r="J97" s="94"/>
      <c r="K97" s="94"/>
      <c r="L97" s="94"/>
      <c r="M97" s="94"/>
    </row>
    <row r="98" spans="1:13" x14ac:dyDescent="0.2">
      <c r="A98" s="82" t="s">
        <v>183</v>
      </c>
      <c r="B98" s="82" t="s">
        <v>0</v>
      </c>
      <c r="C98" s="154"/>
      <c r="D98" s="82"/>
      <c r="E98" s="82"/>
      <c r="F98" s="91">
        <f>SUM(F87:F97)</f>
        <v>0</v>
      </c>
      <c r="G98" s="83"/>
      <c r="H98" s="123"/>
      <c r="I98" s="91">
        <f t="shared" ref="I98:M98" si="8">SUM(I87:I97)</f>
        <v>9</v>
      </c>
      <c r="J98" s="91">
        <f t="shared" si="8"/>
        <v>0</v>
      </c>
      <c r="K98" s="91">
        <f t="shared" si="8"/>
        <v>0</v>
      </c>
      <c r="L98" s="91">
        <f t="shared" si="8"/>
        <v>0</v>
      </c>
      <c r="M98" s="91">
        <f t="shared" si="8"/>
        <v>9</v>
      </c>
    </row>
    <row r="99" spans="1:13" x14ac:dyDescent="0.2">
      <c r="A99" s="36"/>
      <c r="B99" s="36"/>
      <c r="C99" s="152"/>
      <c r="D99" s="36"/>
      <c r="E99" s="36"/>
      <c r="F99" s="89"/>
      <c r="G99" s="36"/>
      <c r="H99" s="94"/>
      <c r="I99" s="89"/>
      <c r="J99" s="89"/>
      <c r="K99" s="89"/>
      <c r="L99" s="89"/>
      <c r="M99" s="89"/>
    </row>
    <row r="100" spans="1:13" x14ac:dyDescent="0.2">
      <c r="A100" s="36"/>
      <c r="B100" s="36" t="s">
        <v>139</v>
      </c>
      <c r="C100" s="152"/>
      <c r="D100" s="36"/>
      <c r="E100" s="36"/>
      <c r="F100" s="94"/>
      <c r="G100" s="36"/>
      <c r="H100" s="94"/>
      <c r="I100" s="94"/>
      <c r="J100" s="94"/>
      <c r="K100" s="94"/>
      <c r="L100" s="94"/>
      <c r="M100" s="94"/>
    </row>
    <row r="101" spans="1:13" x14ac:dyDescent="0.2">
      <c r="A101" s="36"/>
      <c r="B101" s="69" t="s">
        <v>56</v>
      </c>
      <c r="C101" s="152"/>
      <c r="D101" s="36"/>
      <c r="E101" s="36"/>
      <c r="F101" s="89"/>
      <c r="G101" s="36"/>
      <c r="H101" s="94"/>
      <c r="I101" s="94">
        <v>1</v>
      </c>
      <c r="J101" s="94"/>
      <c r="K101" s="94"/>
      <c r="L101" s="89"/>
      <c r="M101" s="89">
        <f t="shared" ref="M101:M111" si="9">SUM(I101:L101)</f>
        <v>1</v>
      </c>
    </row>
    <row r="102" spans="1:13" x14ac:dyDescent="0.2">
      <c r="A102" s="36"/>
      <c r="B102" s="36" t="s">
        <v>140</v>
      </c>
      <c r="C102" s="152"/>
      <c r="D102" s="36"/>
      <c r="E102" s="36"/>
      <c r="F102" s="89"/>
      <c r="G102" s="36"/>
      <c r="H102" s="94"/>
      <c r="I102" s="94">
        <v>1</v>
      </c>
      <c r="J102" s="94"/>
      <c r="K102" s="94"/>
      <c r="L102" s="89"/>
      <c r="M102" s="89">
        <f t="shared" si="9"/>
        <v>1</v>
      </c>
    </row>
    <row r="103" spans="1:13" x14ac:dyDescent="0.2">
      <c r="A103" s="36"/>
      <c r="B103" s="36" t="s">
        <v>141</v>
      </c>
      <c r="C103" s="152"/>
      <c r="D103" s="36"/>
      <c r="E103" s="36"/>
      <c r="F103" s="89"/>
      <c r="G103" s="36"/>
      <c r="H103" s="94"/>
      <c r="I103" s="94">
        <v>1</v>
      </c>
      <c r="J103" s="94"/>
      <c r="K103" s="94"/>
      <c r="L103" s="89"/>
      <c r="M103" s="89">
        <f t="shared" si="9"/>
        <v>1</v>
      </c>
    </row>
    <row r="104" spans="1:13" x14ac:dyDescent="0.2">
      <c r="A104" s="36"/>
      <c r="B104" s="36" t="s">
        <v>135</v>
      </c>
      <c r="C104" s="152"/>
      <c r="D104" s="36"/>
      <c r="E104" s="36"/>
      <c r="F104" s="89"/>
      <c r="G104" s="36"/>
      <c r="H104" s="94"/>
      <c r="I104" s="94">
        <v>1</v>
      </c>
      <c r="J104" s="94"/>
      <c r="K104" s="94"/>
      <c r="L104" s="89"/>
      <c r="M104" s="89">
        <f t="shared" si="9"/>
        <v>1</v>
      </c>
    </row>
    <row r="105" spans="1:13" x14ac:dyDescent="0.2">
      <c r="A105" s="36"/>
      <c r="B105" s="36" t="s">
        <v>137</v>
      </c>
      <c r="C105" s="153">
        <v>1</v>
      </c>
      <c r="D105" s="36"/>
      <c r="E105" s="36"/>
      <c r="F105" s="89"/>
      <c r="G105" s="36"/>
      <c r="H105" s="94"/>
      <c r="I105" s="94">
        <v>1</v>
      </c>
      <c r="J105" s="94"/>
      <c r="K105" s="94"/>
      <c r="L105" s="89"/>
      <c r="M105" s="89">
        <f t="shared" si="9"/>
        <v>1</v>
      </c>
    </row>
    <row r="106" spans="1:13" x14ac:dyDescent="0.2">
      <c r="A106" s="36"/>
      <c r="B106" s="36" t="s">
        <v>136</v>
      </c>
      <c r="C106" s="153">
        <v>1</v>
      </c>
      <c r="D106" s="36"/>
      <c r="E106" s="36"/>
      <c r="F106" s="89"/>
      <c r="G106" s="36"/>
      <c r="H106" s="94"/>
      <c r="I106" s="94">
        <v>1</v>
      </c>
      <c r="J106" s="94"/>
      <c r="K106" s="94"/>
      <c r="L106" s="89"/>
      <c r="M106" s="89">
        <f t="shared" si="9"/>
        <v>1</v>
      </c>
    </row>
    <row r="107" spans="1:13" x14ac:dyDescent="0.2">
      <c r="A107" s="36"/>
      <c r="B107" s="69" t="s">
        <v>60</v>
      </c>
      <c r="C107" s="153">
        <v>1</v>
      </c>
      <c r="D107" s="36"/>
      <c r="E107" s="36"/>
      <c r="F107" s="89"/>
      <c r="G107" s="36"/>
      <c r="H107" s="94"/>
      <c r="I107" s="94">
        <v>1</v>
      </c>
      <c r="J107" s="94"/>
      <c r="K107" s="94"/>
      <c r="L107" s="89"/>
      <c r="M107" s="89">
        <f t="shared" si="9"/>
        <v>1</v>
      </c>
    </row>
    <row r="108" spans="1:13" x14ac:dyDescent="0.2">
      <c r="A108" s="36"/>
      <c r="B108" s="36" t="s">
        <v>142</v>
      </c>
      <c r="C108" s="153">
        <v>1</v>
      </c>
      <c r="D108" s="36"/>
      <c r="E108" s="36"/>
      <c r="F108" s="89"/>
      <c r="G108" s="36"/>
      <c r="H108" s="94"/>
      <c r="I108" s="94">
        <v>1</v>
      </c>
      <c r="J108" s="94"/>
      <c r="K108" s="94"/>
      <c r="L108" s="89"/>
      <c r="M108" s="89">
        <f t="shared" si="9"/>
        <v>1</v>
      </c>
    </row>
    <row r="109" spans="1:13" x14ac:dyDescent="0.2">
      <c r="A109" s="36"/>
      <c r="B109" s="36" t="s">
        <v>143</v>
      </c>
      <c r="C109" s="153">
        <v>1</v>
      </c>
      <c r="D109" s="36"/>
      <c r="E109" s="36"/>
      <c r="F109" s="89"/>
      <c r="G109" s="36"/>
      <c r="H109" s="94"/>
      <c r="I109" s="94">
        <v>1</v>
      </c>
      <c r="J109" s="94"/>
      <c r="K109" s="94"/>
      <c r="L109" s="89"/>
      <c r="M109" s="89">
        <f t="shared" si="9"/>
        <v>1</v>
      </c>
    </row>
    <row r="110" spans="1:13" x14ac:dyDescent="0.2">
      <c r="A110" s="36"/>
      <c r="B110" s="36" t="s">
        <v>144</v>
      </c>
      <c r="C110" s="153">
        <v>1</v>
      </c>
      <c r="D110" s="36"/>
      <c r="E110" s="36"/>
      <c r="F110" s="89"/>
      <c r="G110" s="36"/>
      <c r="H110" s="94"/>
      <c r="I110" s="94">
        <v>1</v>
      </c>
      <c r="J110" s="94"/>
      <c r="K110" s="94"/>
      <c r="L110" s="89"/>
      <c r="M110" s="89">
        <f t="shared" si="9"/>
        <v>1</v>
      </c>
    </row>
    <row r="111" spans="1:13" x14ac:dyDescent="0.2">
      <c r="A111" s="36"/>
      <c r="B111" s="36" t="s">
        <v>145</v>
      </c>
      <c r="C111" s="153">
        <v>1</v>
      </c>
      <c r="D111" s="36"/>
      <c r="E111" s="36"/>
      <c r="F111" s="89"/>
      <c r="G111" s="36"/>
      <c r="H111" s="94"/>
      <c r="I111" s="94">
        <v>1</v>
      </c>
      <c r="J111" s="94"/>
      <c r="K111" s="94"/>
      <c r="L111" s="89"/>
      <c r="M111" s="89">
        <f t="shared" si="9"/>
        <v>1</v>
      </c>
    </row>
    <row r="112" spans="1:13" x14ac:dyDescent="0.2">
      <c r="A112" s="36"/>
      <c r="B112" s="36"/>
      <c r="C112" s="152"/>
      <c r="D112" s="36"/>
      <c r="E112" s="36"/>
      <c r="F112" s="94"/>
      <c r="G112" s="36"/>
      <c r="H112" s="94"/>
      <c r="I112" s="94"/>
      <c r="J112" s="94"/>
      <c r="K112" s="94"/>
      <c r="L112" s="94"/>
      <c r="M112" s="94"/>
    </row>
    <row r="113" spans="1:13" x14ac:dyDescent="0.2">
      <c r="A113" s="82" t="s">
        <v>183</v>
      </c>
      <c r="B113" s="82" t="s">
        <v>0</v>
      </c>
      <c r="C113" s="154"/>
      <c r="D113" s="82"/>
      <c r="E113" s="82"/>
      <c r="F113" s="91">
        <f>SUM(F100:F112)</f>
        <v>0</v>
      </c>
      <c r="G113" s="83"/>
      <c r="H113" s="123"/>
      <c r="I113" s="91">
        <f t="shared" ref="I113:M113" si="10">SUM(I100:I112)</f>
        <v>11</v>
      </c>
      <c r="J113" s="91">
        <f t="shared" si="10"/>
        <v>0</v>
      </c>
      <c r="K113" s="91">
        <f t="shared" si="10"/>
        <v>0</v>
      </c>
      <c r="L113" s="91">
        <f t="shared" si="10"/>
        <v>0</v>
      </c>
      <c r="M113" s="91">
        <f t="shared" si="10"/>
        <v>11</v>
      </c>
    </row>
    <row r="114" spans="1:13" x14ac:dyDescent="0.2">
      <c r="A114" s="36"/>
      <c r="B114" s="36"/>
      <c r="C114" s="152"/>
      <c r="D114" s="36"/>
      <c r="E114" s="36"/>
      <c r="F114" s="89"/>
      <c r="G114" s="36"/>
      <c r="H114" s="94"/>
      <c r="I114" s="89"/>
      <c r="J114" s="89"/>
      <c r="K114" s="89"/>
      <c r="L114" s="89"/>
      <c r="M114" s="89"/>
    </row>
    <row r="115" spans="1:13" x14ac:dyDescent="0.2">
      <c r="A115" s="36"/>
      <c r="B115" s="36" t="s">
        <v>146</v>
      </c>
      <c r="C115" s="152"/>
      <c r="D115" s="36"/>
      <c r="E115" s="36"/>
      <c r="F115" s="94"/>
      <c r="G115" s="36"/>
      <c r="H115" s="94"/>
      <c r="I115" s="94"/>
      <c r="J115" s="94"/>
      <c r="K115" s="94"/>
      <c r="L115" s="94"/>
      <c r="M115" s="94"/>
    </row>
    <row r="116" spans="1:13" x14ac:dyDescent="0.2">
      <c r="A116" s="36"/>
      <c r="B116" s="69" t="s">
        <v>53</v>
      </c>
      <c r="C116" s="152"/>
      <c r="D116" s="36"/>
      <c r="E116" s="36"/>
      <c r="F116" s="89"/>
      <c r="G116" s="36"/>
      <c r="H116" s="94"/>
      <c r="I116" s="94">
        <v>1</v>
      </c>
      <c r="J116" s="94"/>
      <c r="K116" s="94"/>
      <c r="L116" s="89"/>
      <c r="M116" s="89">
        <f t="shared" ref="M116:M126" si="11">SUM(I116:L116)</f>
        <v>1</v>
      </c>
    </row>
    <row r="117" spans="1:13" x14ac:dyDescent="0.2">
      <c r="A117" s="36"/>
      <c r="B117" s="69" t="s">
        <v>56</v>
      </c>
      <c r="C117" s="152"/>
      <c r="D117" s="36"/>
      <c r="E117" s="36"/>
      <c r="F117" s="89"/>
      <c r="G117" s="36"/>
      <c r="H117" s="94"/>
      <c r="I117" s="94">
        <v>1</v>
      </c>
      <c r="J117" s="94"/>
      <c r="K117" s="94"/>
      <c r="L117" s="89"/>
      <c r="M117" s="89">
        <f t="shared" si="11"/>
        <v>1</v>
      </c>
    </row>
    <row r="118" spans="1:13" x14ac:dyDescent="0.2">
      <c r="A118" s="36"/>
      <c r="B118" s="36" t="s">
        <v>135</v>
      </c>
      <c r="C118" s="152"/>
      <c r="D118" s="36"/>
      <c r="E118" s="36"/>
      <c r="F118" s="89"/>
      <c r="G118" s="36"/>
      <c r="H118" s="94"/>
      <c r="I118" s="94">
        <v>1</v>
      </c>
      <c r="J118" s="94"/>
      <c r="K118" s="94"/>
      <c r="L118" s="89"/>
      <c r="M118" s="89">
        <f t="shared" si="11"/>
        <v>1</v>
      </c>
    </row>
    <row r="119" spans="1:13" x14ac:dyDescent="0.2">
      <c r="A119" s="36"/>
      <c r="B119" s="36" t="s">
        <v>134</v>
      </c>
      <c r="C119" s="152"/>
      <c r="D119" s="36"/>
      <c r="E119" s="36"/>
      <c r="F119" s="89"/>
      <c r="G119" s="36"/>
      <c r="H119" s="94"/>
      <c r="I119" s="94">
        <v>1</v>
      </c>
      <c r="J119" s="94"/>
      <c r="K119" s="94"/>
      <c r="L119" s="89"/>
      <c r="M119" s="89">
        <f t="shared" si="11"/>
        <v>1</v>
      </c>
    </row>
    <row r="120" spans="1:13" x14ac:dyDescent="0.2">
      <c r="A120" s="36"/>
      <c r="B120" s="36" t="s">
        <v>136</v>
      </c>
      <c r="C120" s="152"/>
      <c r="D120" s="36"/>
      <c r="E120" s="36"/>
      <c r="F120" s="89"/>
      <c r="G120" s="36"/>
      <c r="H120" s="94"/>
      <c r="I120" s="94">
        <v>1</v>
      </c>
      <c r="J120" s="94"/>
      <c r="K120" s="94"/>
      <c r="L120" s="89"/>
      <c r="M120" s="89">
        <f t="shared" si="11"/>
        <v>1</v>
      </c>
    </row>
    <row r="121" spans="1:13" x14ac:dyDescent="0.2">
      <c r="A121" s="36"/>
      <c r="B121" s="36" t="s">
        <v>147</v>
      </c>
      <c r="C121" s="153">
        <v>1</v>
      </c>
      <c r="D121" s="36"/>
      <c r="E121" s="36"/>
      <c r="F121" s="89"/>
      <c r="G121" s="36"/>
      <c r="H121" s="94"/>
      <c r="I121" s="94">
        <v>1</v>
      </c>
      <c r="J121" s="94"/>
      <c r="K121" s="94"/>
      <c r="L121" s="89"/>
      <c r="M121" s="89">
        <f t="shared" si="11"/>
        <v>1</v>
      </c>
    </row>
    <row r="122" spans="1:13" x14ac:dyDescent="0.2">
      <c r="A122" s="36"/>
      <c r="B122" s="36" t="s">
        <v>148</v>
      </c>
      <c r="C122" s="153">
        <v>1</v>
      </c>
      <c r="D122" s="36"/>
      <c r="E122" s="36"/>
      <c r="F122" s="89"/>
      <c r="G122" s="36"/>
      <c r="H122" s="94"/>
      <c r="I122" s="94">
        <v>1</v>
      </c>
      <c r="J122" s="94"/>
      <c r="K122" s="94"/>
      <c r="L122" s="89"/>
      <c r="M122" s="89">
        <f t="shared" si="11"/>
        <v>1</v>
      </c>
    </row>
    <row r="123" spans="1:13" x14ac:dyDescent="0.2">
      <c r="A123" s="36"/>
      <c r="B123" s="36" t="s">
        <v>149</v>
      </c>
      <c r="C123" s="153">
        <v>1</v>
      </c>
      <c r="D123" s="36"/>
      <c r="E123" s="36"/>
      <c r="F123" s="89"/>
      <c r="G123" s="36"/>
      <c r="H123" s="94"/>
      <c r="I123" s="94">
        <v>1</v>
      </c>
      <c r="J123" s="94"/>
      <c r="K123" s="94"/>
      <c r="L123" s="89"/>
      <c r="M123" s="89">
        <f t="shared" si="11"/>
        <v>1</v>
      </c>
    </row>
    <row r="124" spans="1:13" x14ac:dyDescent="0.2">
      <c r="A124" s="36"/>
      <c r="B124" s="36" t="s">
        <v>150</v>
      </c>
      <c r="C124" s="153">
        <v>1</v>
      </c>
      <c r="D124" s="36"/>
      <c r="E124" s="36"/>
      <c r="F124" s="89"/>
      <c r="G124" s="36"/>
      <c r="H124" s="94"/>
      <c r="I124" s="94">
        <v>1</v>
      </c>
      <c r="J124" s="94"/>
      <c r="K124" s="94"/>
      <c r="L124" s="89"/>
      <c r="M124" s="89">
        <f t="shared" si="11"/>
        <v>1</v>
      </c>
    </row>
    <row r="125" spans="1:13" x14ac:dyDescent="0.2">
      <c r="A125" s="36"/>
      <c r="B125" s="36" t="s">
        <v>151</v>
      </c>
      <c r="C125" s="153">
        <v>1</v>
      </c>
      <c r="D125" s="36"/>
      <c r="E125" s="36"/>
      <c r="F125" s="89"/>
      <c r="G125" s="36"/>
      <c r="H125" s="94"/>
      <c r="I125" s="94">
        <v>1</v>
      </c>
      <c r="J125" s="94"/>
      <c r="K125" s="94"/>
      <c r="L125" s="89"/>
      <c r="M125" s="89">
        <f t="shared" si="11"/>
        <v>1</v>
      </c>
    </row>
    <row r="126" spans="1:13" x14ac:dyDescent="0.2">
      <c r="A126" s="36"/>
      <c r="B126" s="69" t="s">
        <v>61</v>
      </c>
      <c r="C126" s="153">
        <v>1</v>
      </c>
      <c r="D126" s="36"/>
      <c r="E126" s="36"/>
      <c r="F126" s="89"/>
      <c r="G126" s="36"/>
      <c r="H126" s="94"/>
      <c r="I126" s="94">
        <v>1</v>
      </c>
      <c r="J126" s="94"/>
      <c r="K126" s="94"/>
      <c r="L126" s="89"/>
      <c r="M126" s="89">
        <f t="shared" si="11"/>
        <v>1</v>
      </c>
    </row>
    <row r="127" spans="1:13" x14ac:dyDescent="0.2">
      <c r="A127" s="36"/>
      <c r="B127" s="36"/>
      <c r="C127" s="152"/>
      <c r="D127" s="36"/>
      <c r="E127" s="36"/>
      <c r="F127" s="94"/>
      <c r="G127" s="36"/>
      <c r="H127" s="94"/>
      <c r="I127" s="94"/>
      <c r="J127" s="94"/>
      <c r="K127" s="94"/>
      <c r="L127" s="94"/>
      <c r="M127" s="94"/>
    </row>
    <row r="128" spans="1:13" x14ac:dyDescent="0.2">
      <c r="A128" s="82" t="s">
        <v>183</v>
      </c>
      <c r="B128" s="82" t="s">
        <v>0</v>
      </c>
      <c r="C128" s="154"/>
      <c r="D128" s="82"/>
      <c r="E128" s="82"/>
      <c r="F128" s="91">
        <f>SUM(F115:F127)</f>
        <v>0</v>
      </c>
      <c r="G128" s="83"/>
      <c r="H128" s="123"/>
      <c r="I128" s="91">
        <f t="shared" ref="I128:L128" si="12">SUM(I115:I127)</f>
        <v>11</v>
      </c>
      <c r="J128" s="91">
        <f t="shared" si="12"/>
        <v>0</v>
      </c>
      <c r="K128" s="91">
        <f t="shared" si="12"/>
        <v>0</v>
      </c>
      <c r="L128" s="91">
        <f t="shared" si="12"/>
        <v>0</v>
      </c>
      <c r="M128" s="91">
        <f t="shared" ref="M128" si="13">SUM(M115:M127)</f>
        <v>11</v>
      </c>
    </row>
    <row r="129" spans="1:13" x14ac:dyDescent="0.2">
      <c r="A129" s="36"/>
      <c r="B129" s="36"/>
      <c r="C129" s="152"/>
      <c r="D129" s="36"/>
      <c r="E129" s="36"/>
      <c r="F129" s="89"/>
      <c r="G129" s="36"/>
      <c r="H129" s="94"/>
      <c r="I129" s="89"/>
      <c r="J129" s="89"/>
      <c r="K129" s="89"/>
      <c r="L129" s="89"/>
      <c r="M129" s="89"/>
    </row>
    <row r="130" spans="1:13" x14ac:dyDescent="0.2">
      <c r="A130" s="36"/>
      <c r="B130" s="36" t="s">
        <v>152</v>
      </c>
      <c r="C130" s="152"/>
      <c r="D130" s="36"/>
      <c r="E130" s="36"/>
      <c r="F130" s="94"/>
      <c r="G130" s="36"/>
      <c r="H130" s="94"/>
      <c r="I130" s="94"/>
      <c r="J130" s="94"/>
      <c r="K130" s="94"/>
      <c r="L130" s="94"/>
      <c r="M130" s="94"/>
    </row>
    <row r="131" spans="1:13" x14ac:dyDescent="0.2">
      <c r="A131" s="36"/>
      <c r="B131" s="69" t="s">
        <v>53</v>
      </c>
      <c r="C131" s="152"/>
      <c r="D131" s="36"/>
      <c r="E131" s="36"/>
      <c r="F131" s="89"/>
      <c r="G131" s="36"/>
      <c r="H131" s="94"/>
      <c r="I131" s="94">
        <v>1</v>
      </c>
      <c r="J131" s="94"/>
      <c r="K131" s="94"/>
      <c r="L131" s="89"/>
      <c r="M131" s="89">
        <f t="shared" ref="M131:M135" si="14">SUM(I131:L131)</f>
        <v>1</v>
      </c>
    </row>
    <row r="132" spans="1:13" x14ac:dyDescent="0.2">
      <c r="A132" s="36"/>
      <c r="B132" s="69" t="s">
        <v>62</v>
      </c>
      <c r="C132" s="152"/>
      <c r="D132" s="36"/>
      <c r="E132" s="36"/>
      <c r="F132" s="89"/>
      <c r="G132" s="36"/>
      <c r="H132" s="94"/>
      <c r="I132" s="94">
        <v>1</v>
      </c>
      <c r="J132" s="94"/>
      <c r="K132" s="94"/>
      <c r="L132" s="89"/>
      <c r="M132" s="89">
        <f t="shared" si="14"/>
        <v>1</v>
      </c>
    </row>
    <row r="133" spans="1:13" x14ac:dyDescent="0.2">
      <c r="A133" s="36"/>
      <c r="B133" s="36" t="s">
        <v>137</v>
      </c>
      <c r="C133" s="153">
        <v>1</v>
      </c>
      <c r="D133" s="36"/>
      <c r="E133" s="36"/>
      <c r="F133" s="89"/>
      <c r="G133" s="36"/>
      <c r="H133" s="94"/>
      <c r="I133" s="94">
        <v>1</v>
      </c>
      <c r="J133" s="94"/>
      <c r="K133" s="94"/>
      <c r="L133" s="89"/>
      <c r="M133" s="89">
        <f t="shared" si="14"/>
        <v>1</v>
      </c>
    </row>
    <row r="134" spans="1:13" x14ac:dyDescent="0.2">
      <c r="A134" s="36"/>
      <c r="B134" s="69" t="s">
        <v>56</v>
      </c>
      <c r="C134" s="152"/>
      <c r="D134" s="36"/>
      <c r="E134" s="36"/>
      <c r="F134" s="89"/>
      <c r="G134" s="36"/>
      <c r="H134" s="94"/>
      <c r="I134" s="94">
        <v>1</v>
      </c>
      <c r="J134" s="94"/>
      <c r="K134" s="94"/>
      <c r="L134" s="89"/>
      <c r="M134" s="89">
        <f t="shared" si="14"/>
        <v>1</v>
      </c>
    </row>
    <row r="135" spans="1:13" x14ac:dyDescent="0.2">
      <c r="A135" s="36"/>
      <c r="B135" s="36" t="s">
        <v>153</v>
      </c>
      <c r="C135" s="153">
        <v>1</v>
      </c>
      <c r="D135" s="36"/>
      <c r="E135" s="36"/>
      <c r="F135" s="89"/>
      <c r="G135" s="36"/>
      <c r="H135" s="94"/>
      <c r="I135" s="94">
        <v>1</v>
      </c>
      <c r="J135" s="94"/>
      <c r="K135" s="94"/>
      <c r="L135" s="89"/>
      <c r="M135" s="89">
        <f t="shared" si="14"/>
        <v>1</v>
      </c>
    </row>
    <row r="136" spans="1:13" x14ac:dyDescent="0.2">
      <c r="A136" s="36"/>
      <c r="B136" s="36"/>
      <c r="C136" s="152"/>
      <c r="D136" s="36"/>
      <c r="E136" s="36"/>
      <c r="F136" s="94"/>
      <c r="G136" s="36"/>
      <c r="H136" s="94"/>
      <c r="I136" s="94"/>
      <c r="J136" s="94"/>
      <c r="K136" s="94"/>
      <c r="L136" s="94"/>
      <c r="M136" s="94"/>
    </row>
    <row r="137" spans="1:13" x14ac:dyDescent="0.2">
      <c r="A137" s="82" t="s">
        <v>183</v>
      </c>
      <c r="B137" s="82" t="s">
        <v>0</v>
      </c>
      <c r="C137" s="154"/>
      <c r="D137" s="82"/>
      <c r="E137" s="82"/>
      <c r="F137" s="91">
        <f>SUM(F130:F136)</f>
        <v>0</v>
      </c>
      <c r="G137" s="83"/>
      <c r="H137" s="123"/>
      <c r="I137" s="91">
        <f t="shared" ref="I137:M137" si="15">SUM(I130:I136)</f>
        <v>5</v>
      </c>
      <c r="J137" s="91">
        <f t="shared" si="15"/>
        <v>0</v>
      </c>
      <c r="K137" s="91">
        <f t="shared" si="15"/>
        <v>0</v>
      </c>
      <c r="L137" s="91">
        <f t="shared" si="15"/>
        <v>0</v>
      </c>
      <c r="M137" s="91">
        <f t="shared" si="15"/>
        <v>5</v>
      </c>
    </row>
    <row r="138" spans="1:13" x14ac:dyDescent="0.2">
      <c r="A138" s="36"/>
      <c r="B138" s="36"/>
      <c r="C138" s="152"/>
      <c r="D138" s="36"/>
      <c r="E138" s="36"/>
      <c r="F138" s="89"/>
      <c r="G138" s="36"/>
      <c r="H138" s="94"/>
      <c r="I138" s="89"/>
      <c r="J138" s="89"/>
      <c r="K138" s="89"/>
      <c r="L138" s="89"/>
      <c r="M138" s="89"/>
    </row>
    <row r="139" spans="1:13" x14ac:dyDescent="0.2">
      <c r="A139" s="36"/>
      <c r="B139" s="36" t="s">
        <v>154</v>
      </c>
      <c r="C139" s="152"/>
      <c r="D139" s="36"/>
      <c r="E139" s="36"/>
      <c r="F139" s="94"/>
      <c r="G139" s="36"/>
      <c r="H139" s="94"/>
      <c r="I139" s="94"/>
      <c r="J139" s="94"/>
      <c r="K139" s="94"/>
      <c r="L139" s="94"/>
      <c r="M139" s="94"/>
    </row>
    <row r="140" spans="1:13" x14ac:dyDescent="0.2">
      <c r="A140" s="36"/>
      <c r="B140" s="36" t="s">
        <v>155</v>
      </c>
      <c r="C140" s="152"/>
      <c r="D140" s="36"/>
      <c r="E140" s="36"/>
      <c r="F140" s="89"/>
      <c r="G140" s="36"/>
      <c r="H140" s="94"/>
      <c r="I140" s="94">
        <v>1</v>
      </c>
      <c r="J140" s="94"/>
      <c r="K140" s="94"/>
      <c r="L140" s="89"/>
      <c r="M140" s="89">
        <f t="shared" ref="M140:M149" si="16">SUM(I140:L140)</f>
        <v>1</v>
      </c>
    </row>
    <row r="141" spans="1:13" x14ac:dyDescent="0.2">
      <c r="A141" s="36"/>
      <c r="B141" s="69" t="s">
        <v>56</v>
      </c>
      <c r="C141" s="152"/>
      <c r="D141" s="36"/>
      <c r="E141" s="36"/>
      <c r="F141" s="89"/>
      <c r="G141" s="36"/>
      <c r="H141" s="94"/>
      <c r="I141" s="94">
        <v>1</v>
      </c>
      <c r="J141" s="94"/>
      <c r="K141" s="94"/>
      <c r="L141" s="89"/>
      <c r="M141" s="89">
        <f t="shared" si="16"/>
        <v>1</v>
      </c>
    </row>
    <row r="142" spans="1:13" x14ac:dyDescent="0.2">
      <c r="A142" s="36"/>
      <c r="B142" s="36" t="s">
        <v>135</v>
      </c>
      <c r="C142" s="152"/>
      <c r="D142" s="36"/>
      <c r="E142" s="36"/>
      <c r="F142" s="89"/>
      <c r="G142" s="36"/>
      <c r="H142" s="94"/>
      <c r="I142" s="94">
        <v>1</v>
      </c>
      <c r="J142" s="94"/>
      <c r="K142" s="94"/>
      <c r="L142" s="89"/>
      <c r="M142" s="89">
        <f t="shared" si="16"/>
        <v>1</v>
      </c>
    </row>
    <row r="143" spans="1:13" x14ac:dyDescent="0.2">
      <c r="A143" s="36"/>
      <c r="B143" s="36" t="s">
        <v>137</v>
      </c>
      <c r="C143" s="153">
        <v>1</v>
      </c>
      <c r="D143" s="36"/>
      <c r="E143" s="36"/>
      <c r="F143" s="89"/>
      <c r="G143" s="36"/>
      <c r="H143" s="94"/>
      <c r="I143" s="94">
        <v>1</v>
      </c>
      <c r="J143" s="94"/>
      <c r="K143" s="94"/>
      <c r="L143" s="89"/>
      <c r="M143" s="89">
        <f t="shared" si="16"/>
        <v>1</v>
      </c>
    </row>
    <row r="144" spans="1:13" x14ac:dyDescent="0.2">
      <c r="A144" s="36"/>
      <c r="B144" s="36" t="s">
        <v>136</v>
      </c>
      <c r="C144" s="153">
        <v>1</v>
      </c>
      <c r="D144" s="36"/>
      <c r="E144" s="36"/>
      <c r="F144" s="89"/>
      <c r="G144" s="36"/>
      <c r="H144" s="94"/>
      <c r="I144" s="94">
        <v>1</v>
      </c>
      <c r="J144" s="94"/>
      <c r="K144" s="94"/>
      <c r="L144" s="89"/>
      <c r="M144" s="89">
        <f t="shared" si="16"/>
        <v>1</v>
      </c>
    </row>
    <row r="145" spans="1:13" x14ac:dyDescent="0.2">
      <c r="A145" s="36"/>
      <c r="B145" s="36" t="s">
        <v>142</v>
      </c>
      <c r="C145" s="153">
        <v>1</v>
      </c>
      <c r="D145" s="36"/>
      <c r="E145" s="36"/>
      <c r="F145" s="89"/>
      <c r="G145" s="36"/>
      <c r="H145" s="94"/>
      <c r="I145" s="94">
        <v>1</v>
      </c>
      <c r="J145" s="94"/>
      <c r="K145" s="94"/>
      <c r="L145" s="89"/>
      <c r="M145" s="89">
        <f t="shared" si="16"/>
        <v>1</v>
      </c>
    </row>
    <row r="146" spans="1:13" x14ac:dyDescent="0.2">
      <c r="A146" s="36"/>
      <c r="B146" s="36" t="s">
        <v>147</v>
      </c>
      <c r="C146" s="153">
        <v>1</v>
      </c>
      <c r="D146" s="36"/>
      <c r="E146" s="36"/>
      <c r="F146" s="89"/>
      <c r="G146" s="36"/>
      <c r="H146" s="94"/>
      <c r="I146" s="94">
        <v>1</v>
      </c>
      <c r="J146" s="94"/>
      <c r="K146" s="94"/>
      <c r="L146" s="89"/>
      <c r="M146" s="89">
        <f t="shared" si="16"/>
        <v>1</v>
      </c>
    </row>
    <row r="147" spans="1:13" x14ac:dyDescent="0.2">
      <c r="A147" s="36"/>
      <c r="B147" s="36" t="s">
        <v>128</v>
      </c>
      <c r="C147" s="153">
        <v>1</v>
      </c>
      <c r="D147" s="36"/>
      <c r="E147" s="36"/>
      <c r="F147" s="89"/>
      <c r="G147" s="36"/>
      <c r="H147" s="94"/>
      <c r="I147" s="94">
        <v>1</v>
      </c>
      <c r="J147" s="94"/>
      <c r="K147" s="94"/>
      <c r="L147" s="89"/>
      <c r="M147" s="89">
        <f t="shared" si="16"/>
        <v>1</v>
      </c>
    </row>
    <row r="148" spans="1:13" x14ac:dyDescent="0.2">
      <c r="A148" s="36"/>
      <c r="B148" s="36" t="s">
        <v>148</v>
      </c>
      <c r="C148" s="153">
        <v>1</v>
      </c>
      <c r="D148" s="36"/>
      <c r="E148" s="36"/>
      <c r="F148" s="89"/>
      <c r="G148" s="36"/>
      <c r="H148" s="94"/>
      <c r="I148" s="94">
        <v>1</v>
      </c>
      <c r="J148" s="94"/>
      <c r="K148" s="94"/>
      <c r="L148" s="89"/>
      <c r="M148" s="89">
        <f t="shared" si="16"/>
        <v>1</v>
      </c>
    </row>
    <row r="149" spans="1:13" x14ac:dyDescent="0.2">
      <c r="A149" s="36"/>
      <c r="B149" s="36" t="s">
        <v>156</v>
      </c>
      <c r="C149" s="153">
        <v>1</v>
      </c>
      <c r="D149" s="36"/>
      <c r="E149" s="36"/>
      <c r="F149" s="89"/>
      <c r="G149" s="36"/>
      <c r="H149" s="94"/>
      <c r="I149" s="94">
        <v>1</v>
      </c>
      <c r="J149" s="94"/>
      <c r="K149" s="94"/>
      <c r="L149" s="89"/>
      <c r="M149" s="89">
        <f t="shared" si="16"/>
        <v>1</v>
      </c>
    </row>
    <row r="150" spans="1:13" x14ac:dyDescent="0.2">
      <c r="A150" s="36"/>
      <c r="B150" s="36"/>
      <c r="C150" s="152"/>
      <c r="D150" s="36"/>
      <c r="E150" s="36"/>
      <c r="F150" s="94"/>
      <c r="G150" s="36"/>
      <c r="H150" s="94"/>
      <c r="I150" s="94"/>
      <c r="J150" s="94"/>
      <c r="K150" s="94"/>
      <c r="L150" s="94"/>
      <c r="M150" s="94"/>
    </row>
    <row r="151" spans="1:13" x14ac:dyDescent="0.2">
      <c r="A151" s="82" t="s">
        <v>183</v>
      </c>
      <c r="B151" s="82" t="s">
        <v>0</v>
      </c>
      <c r="C151" s="154"/>
      <c r="D151" s="82"/>
      <c r="E151" s="82"/>
      <c r="F151" s="91">
        <f>SUM(F139:F150)</f>
        <v>0</v>
      </c>
      <c r="G151" s="83"/>
      <c r="H151" s="123"/>
      <c r="I151" s="91">
        <f t="shared" ref="I151:M151" si="17">SUM(I139:I150)</f>
        <v>10</v>
      </c>
      <c r="J151" s="91">
        <f t="shared" si="17"/>
        <v>0</v>
      </c>
      <c r="K151" s="91">
        <f t="shared" si="17"/>
        <v>0</v>
      </c>
      <c r="L151" s="91">
        <f t="shared" si="17"/>
        <v>0</v>
      </c>
      <c r="M151" s="91">
        <f t="shared" si="17"/>
        <v>10</v>
      </c>
    </row>
    <row r="152" spans="1:13" x14ac:dyDescent="0.2">
      <c r="A152" s="36"/>
      <c r="B152" s="36"/>
      <c r="C152" s="152"/>
      <c r="D152" s="36"/>
      <c r="E152" s="36"/>
      <c r="F152" s="89"/>
      <c r="G152" s="36"/>
      <c r="H152" s="94"/>
      <c r="I152" s="89"/>
      <c r="J152" s="89"/>
      <c r="K152" s="89"/>
      <c r="L152" s="89"/>
      <c r="M152" s="89"/>
    </row>
    <row r="153" spans="1:13" x14ac:dyDescent="0.2">
      <c r="A153" s="36"/>
      <c r="B153" s="36" t="s">
        <v>157</v>
      </c>
      <c r="C153" s="152"/>
      <c r="D153" s="36"/>
      <c r="E153" s="36"/>
      <c r="F153" s="94"/>
      <c r="G153" s="36"/>
      <c r="H153" s="94"/>
      <c r="I153" s="94"/>
      <c r="J153" s="94"/>
      <c r="K153" s="94"/>
      <c r="L153" s="94"/>
      <c r="M153" s="94"/>
    </row>
    <row r="154" spans="1:13" x14ac:dyDescent="0.2">
      <c r="A154" s="36"/>
      <c r="B154" s="69" t="s">
        <v>53</v>
      </c>
      <c r="C154" s="152"/>
      <c r="D154" s="36"/>
      <c r="E154" s="36"/>
      <c r="F154" s="89"/>
      <c r="G154" s="36"/>
      <c r="H154" s="94"/>
      <c r="I154" s="94">
        <v>1</v>
      </c>
      <c r="J154" s="94"/>
      <c r="K154" s="94"/>
      <c r="L154" s="89"/>
      <c r="M154" s="89">
        <f t="shared" ref="M154:M164" si="18">SUM(I154:L154)</f>
        <v>1</v>
      </c>
    </row>
    <row r="155" spans="1:13" x14ac:dyDescent="0.2">
      <c r="A155" s="36"/>
      <c r="B155" s="36" t="s">
        <v>135</v>
      </c>
      <c r="C155" s="152"/>
      <c r="D155" s="36"/>
      <c r="E155" s="36"/>
      <c r="F155" s="89"/>
      <c r="G155" s="36"/>
      <c r="H155" s="94"/>
      <c r="I155" s="94">
        <v>1</v>
      </c>
      <c r="J155" s="94"/>
      <c r="K155" s="94"/>
      <c r="L155" s="89"/>
      <c r="M155" s="89">
        <f t="shared" si="18"/>
        <v>1</v>
      </c>
    </row>
    <row r="156" spans="1:13" x14ac:dyDescent="0.2">
      <c r="A156" s="36"/>
      <c r="B156" s="69" t="s">
        <v>56</v>
      </c>
      <c r="C156" s="152"/>
      <c r="D156" s="36"/>
      <c r="E156" s="36"/>
      <c r="F156" s="89"/>
      <c r="G156" s="36"/>
      <c r="H156" s="94"/>
      <c r="I156" s="94">
        <v>1</v>
      </c>
      <c r="J156" s="94"/>
      <c r="K156" s="94"/>
      <c r="L156" s="89"/>
      <c r="M156" s="89">
        <f t="shared" si="18"/>
        <v>1</v>
      </c>
    </row>
    <row r="157" spans="1:13" x14ac:dyDescent="0.2">
      <c r="A157" s="36"/>
      <c r="B157" s="36" t="s">
        <v>136</v>
      </c>
      <c r="C157" s="153">
        <v>1</v>
      </c>
      <c r="D157" s="36"/>
      <c r="E157" s="36"/>
      <c r="F157" s="89"/>
      <c r="G157" s="36"/>
      <c r="H157" s="94"/>
      <c r="I157" s="94">
        <v>1</v>
      </c>
      <c r="J157" s="94"/>
      <c r="K157" s="94"/>
      <c r="L157" s="89"/>
      <c r="M157" s="89">
        <f t="shared" si="18"/>
        <v>1</v>
      </c>
    </row>
    <row r="158" spans="1:13" x14ac:dyDescent="0.2">
      <c r="A158" s="36"/>
      <c r="B158" s="36" t="s">
        <v>137</v>
      </c>
      <c r="C158" s="153">
        <v>1</v>
      </c>
      <c r="D158" s="36"/>
      <c r="E158" s="36"/>
      <c r="F158" s="89"/>
      <c r="G158" s="36"/>
      <c r="H158" s="94"/>
      <c r="I158" s="94">
        <v>1</v>
      </c>
      <c r="J158" s="94"/>
      <c r="K158" s="94"/>
      <c r="L158" s="89"/>
      <c r="M158" s="89">
        <f t="shared" si="18"/>
        <v>1</v>
      </c>
    </row>
    <row r="159" spans="1:13" x14ac:dyDescent="0.2">
      <c r="A159" s="36"/>
      <c r="B159" s="36" t="s">
        <v>134</v>
      </c>
      <c r="C159" s="152"/>
      <c r="D159" s="36"/>
      <c r="E159" s="36"/>
      <c r="F159" s="89"/>
      <c r="G159" s="36"/>
      <c r="H159" s="94"/>
      <c r="I159" s="94">
        <v>1</v>
      </c>
      <c r="J159" s="94"/>
      <c r="K159" s="94"/>
      <c r="L159" s="89"/>
      <c r="M159" s="89">
        <f t="shared" si="18"/>
        <v>1</v>
      </c>
    </row>
    <row r="160" spans="1:13" x14ac:dyDescent="0.2">
      <c r="A160" s="36"/>
      <c r="B160" s="69" t="s">
        <v>59</v>
      </c>
      <c r="C160" s="153">
        <v>1</v>
      </c>
      <c r="D160" s="36"/>
      <c r="E160" s="36"/>
      <c r="F160" s="89"/>
      <c r="G160" s="36"/>
      <c r="H160" s="94"/>
      <c r="I160" s="94">
        <v>1</v>
      </c>
      <c r="J160" s="94"/>
      <c r="K160" s="94"/>
      <c r="L160" s="89"/>
      <c r="M160" s="89">
        <f t="shared" si="18"/>
        <v>1</v>
      </c>
    </row>
    <row r="161" spans="1:13" x14ac:dyDescent="0.2">
      <c r="A161" s="36"/>
      <c r="B161" s="36" t="s">
        <v>158</v>
      </c>
      <c r="C161" s="153">
        <v>1</v>
      </c>
      <c r="D161" s="36"/>
      <c r="E161" s="36"/>
      <c r="F161" s="89"/>
      <c r="G161" s="36"/>
      <c r="H161" s="94"/>
      <c r="I161" s="94">
        <v>1</v>
      </c>
      <c r="J161" s="94"/>
      <c r="K161" s="94"/>
      <c r="L161" s="89"/>
      <c r="M161" s="89">
        <f t="shared" si="18"/>
        <v>1</v>
      </c>
    </row>
    <row r="162" spans="1:13" x14ac:dyDescent="0.2">
      <c r="A162" s="36"/>
      <c r="B162" s="36" t="s">
        <v>150</v>
      </c>
      <c r="C162" s="153">
        <v>1</v>
      </c>
      <c r="D162" s="36"/>
      <c r="E162" s="36"/>
      <c r="F162" s="89"/>
      <c r="G162" s="36"/>
      <c r="H162" s="94"/>
      <c r="I162" s="94">
        <v>1</v>
      </c>
      <c r="J162" s="94"/>
      <c r="K162" s="94"/>
      <c r="L162" s="89"/>
      <c r="M162" s="89">
        <f t="shared" si="18"/>
        <v>1</v>
      </c>
    </row>
    <row r="163" spans="1:13" x14ac:dyDescent="0.2">
      <c r="A163" s="36"/>
      <c r="B163" s="36" t="s">
        <v>159</v>
      </c>
      <c r="C163" s="153">
        <v>1</v>
      </c>
      <c r="D163" s="36"/>
      <c r="E163" s="36"/>
      <c r="F163" s="89"/>
      <c r="G163" s="36"/>
      <c r="H163" s="94"/>
      <c r="I163" s="94">
        <v>1</v>
      </c>
      <c r="J163" s="94"/>
      <c r="K163" s="94"/>
      <c r="L163" s="89"/>
      <c r="M163" s="89">
        <f t="shared" si="18"/>
        <v>1</v>
      </c>
    </row>
    <row r="164" spans="1:13" x14ac:dyDescent="0.2">
      <c r="A164" s="36"/>
      <c r="B164" s="36" t="s">
        <v>499</v>
      </c>
      <c r="C164" s="153"/>
      <c r="D164" s="149">
        <v>45751</v>
      </c>
      <c r="E164" s="36"/>
      <c r="F164" s="89">
        <v>500</v>
      </c>
      <c r="G164" s="36" t="s">
        <v>500</v>
      </c>
      <c r="H164" s="94"/>
      <c r="I164" s="94"/>
      <c r="J164" s="94">
        <v>500</v>
      </c>
      <c r="K164" s="94"/>
      <c r="L164" s="89"/>
      <c r="M164" s="89">
        <f t="shared" si="18"/>
        <v>500</v>
      </c>
    </row>
    <row r="165" spans="1:13" x14ac:dyDescent="0.2">
      <c r="A165" s="36"/>
      <c r="B165" s="36"/>
      <c r="C165" s="152"/>
      <c r="D165" s="36"/>
      <c r="E165" s="36"/>
      <c r="F165" s="94"/>
      <c r="G165" s="36"/>
      <c r="H165" s="94"/>
      <c r="I165" s="94"/>
      <c r="J165" s="94"/>
      <c r="K165" s="94"/>
      <c r="L165" s="94"/>
      <c r="M165" s="94"/>
    </row>
    <row r="166" spans="1:13" x14ac:dyDescent="0.2">
      <c r="A166" s="82" t="s">
        <v>183</v>
      </c>
      <c r="B166" s="82" t="s">
        <v>0</v>
      </c>
      <c r="C166" s="154"/>
      <c r="D166" s="82"/>
      <c r="E166" s="82"/>
      <c r="F166" s="91">
        <f>SUM(F153:F165)</f>
        <v>500</v>
      </c>
      <c r="G166" s="83"/>
      <c r="H166" s="123"/>
      <c r="I166" s="91">
        <f t="shared" ref="I166:L166" si="19">SUM(I153:I165)</f>
        <v>10</v>
      </c>
      <c r="J166" s="91">
        <f t="shared" si="19"/>
        <v>500</v>
      </c>
      <c r="K166" s="91">
        <f t="shared" si="19"/>
        <v>0</v>
      </c>
      <c r="L166" s="91">
        <f t="shared" si="19"/>
        <v>0</v>
      </c>
      <c r="M166" s="91">
        <f t="shared" ref="M166" si="20">SUM(M153:M165)</f>
        <v>510</v>
      </c>
    </row>
    <row r="167" spans="1:13" x14ac:dyDescent="0.2">
      <c r="A167" s="36"/>
      <c r="B167" s="36"/>
      <c r="C167" s="152"/>
      <c r="D167" s="36"/>
      <c r="E167" s="36"/>
      <c r="F167" s="89"/>
      <c r="G167" s="36"/>
      <c r="H167" s="94"/>
      <c r="I167" s="89"/>
      <c r="J167" s="89"/>
      <c r="K167" s="89"/>
      <c r="L167" s="89"/>
      <c r="M167" s="89"/>
    </row>
    <row r="168" spans="1:13" x14ac:dyDescent="0.2">
      <c r="A168" s="36"/>
      <c r="B168" s="36" t="s">
        <v>160</v>
      </c>
      <c r="C168" s="152"/>
      <c r="D168" s="36"/>
      <c r="E168" s="36"/>
      <c r="F168" s="94"/>
      <c r="G168" s="36"/>
      <c r="H168" s="94"/>
      <c r="I168" s="94"/>
      <c r="J168" s="94"/>
      <c r="K168" s="94"/>
      <c r="L168" s="94"/>
      <c r="M168" s="94"/>
    </row>
    <row r="169" spans="1:13" x14ac:dyDescent="0.2">
      <c r="A169" s="36"/>
      <c r="B169" s="36" t="s">
        <v>161</v>
      </c>
      <c r="C169" s="152"/>
      <c r="D169" s="36"/>
      <c r="E169" s="36"/>
      <c r="F169" s="89"/>
      <c r="G169" s="36"/>
      <c r="H169" s="94"/>
      <c r="I169" s="94">
        <v>1</v>
      </c>
      <c r="J169" s="94"/>
      <c r="K169" s="94"/>
      <c r="L169" s="89"/>
      <c r="M169" s="89">
        <f t="shared" ref="M169:M178" si="21">SUM(I169:L169)</f>
        <v>1</v>
      </c>
    </row>
    <row r="170" spans="1:13" x14ac:dyDescent="0.2">
      <c r="A170" s="36"/>
      <c r="B170" s="69" t="s">
        <v>56</v>
      </c>
      <c r="C170" s="152"/>
      <c r="D170" s="36"/>
      <c r="E170" s="36"/>
      <c r="F170" s="89"/>
      <c r="G170" s="36"/>
      <c r="H170" s="94"/>
      <c r="I170" s="94">
        <v>1</v>
      </c>
      <c r="J170" s="94"/>
      <c r="K170" s="94"/>
      <c r="L170" s="89"/>
      <c r="M170" s="89">
        <f t="shared" si="21"/>
        <v>1</v>
      </c>
    </row>
    <row r="171" spans="1:13" x14ac:dyDescent="0.2">
      <c r="A171" s="36"/>
      <c r="B171" s="36" t="s">
        <v>135</v>
      </c>
      <c r="C171" s="152"/>
      <c r="D171" s="36"/>
      <c r="E171" s="36"/>
      <c r="F171" s="89"/>
      <c r="G171" s="36"/>
      <c r="H171" s="94"/>
      <c r="I171" s="94">
        <v>1</v>
      </c>
      <c r="J171" s="94"/>
      <c r="K171" s="94"/>
      <c r="L171" s="89"/>
      <c r="M171" s="89">
        <f t="shared" si="21"/>
        <v>1</v>
      </c>
    </row>
    <row r="172" spans="1:13" x14ac:dyDescent="0.2">
      <c r="A172" s="36"/>
      <c r="B172" s="36" t="s">
        <v>134</v>
      </c>
      <c r="C172" s="152"/>
      <c r="D172" s="36"/>
      <c r="E172" s="36"/>
      <c r="F172" s="89"/>
      <c r="G172" s="36"/>
      <c r="H172" s="94"/>
      <c r="I172" s="94">
        <v>1</v>
      </c>
      <c r="J172" s="94"/>
      <c r="K172" s="94"/>
      <c r="L172" s="89"/>
      <c r="M172" s="89">
        <f t="shared" si="21"/>
        <v>1</v>
      </c>
    </row>
    <row r="173" spans="1:13" x14ac:dyDescent="0.2">
      <c r="A173" s="36"/>
      <c r="B173" s="36" t="s">
        <v>136</v>
      </c>
      <c r="C173" s="153">
        <v>1</v>
      </c>
      <c r="D173" s="36"/>
      <c r="E173" s="36"/>
      <c r="F173" s="89"/>
      <c r="G173" s="36"/>
      <c r="H173" s="94"/>
      <c r="I173" s="94">
        <v>1</v>
      </c>
      <c r="J173" s="94"/>
      <c r="K173" s="94"/>
      <c r="L173" s="89"/>
      <c r="M173" s="89">
        <f t="shared" si="21"/>
        <v>1</v>
      </c>
    </row>
    <row r="174" spans="1:13" x14ac:dyDescent="0.2">
      <c r="A174" s="36"/>
      <c r="B174" s="36" t="s">
        <v>137</v>
      </c>
      <c r="C174" s="153">
        <v>1</v>
      </c>
      <c r="D174" s="36"/>
      <c r="E174" s="36"/>
      <c r="F174" s="89"/>
      <c r="G174" s="36"/>
      <c r="H174" s="94"/>
      <c r="I174" s="94">
        <v>1</v>
      </c>
      <c r="J174" s="94"/>
      <c r="K174" s="94"/>
      <c r="L174" s="89"/>
      <c r="M174" s="89">
        <f t="shared" si="21"/>
        <v>1</v>
      </c>
    </row>
    <row r="175" spans="1:13" x14ac:dyDescent="0.2">
      <c r="A175" s="36"/>
      <c r="B175" s="36" t="s">
        <v>162</v>
      </c>
      <c r="C175" s="153">
        <v>1</v>
      </c>
      <c r="D175" s="36"/>
      <c r="E175" s="36"/>
      <c r="F175" s="89"/>
      <c r="G175" s="36"/>
      <c r="H175" s="94"/>
      <c r="I175" s="94">
        <v>1</v>
      </c>
      <c r="J175" s="94"/>
      <c r="K175" s="94"/>
      <c r="L175" s="89"/>
      <c r="M175" s="89">
        <f t="shared" si="21"/>
        <v>1</v>
      </c>
    </row>
    <row r="176" spans="1:13" x14ac:dyDescent="0.2">
      <c r="A176" s="36"/>
      <c r="B176" s="69" t="s">
        <v>59</v>
      </c>
      <c r="C176" s="153">
        <v>1</v>
      </c>
      <c r="D176" s="36"/>
      <c r="E176" s="36"/>
      <c r="F176" s="89"/>
      <c r="G176" s="36"/>
      <c r="H176" s="94"/>
      <c r="I176" s="94">
        <v>1</v>
      </c>
      <c r="J176" s="94"/>
      <c r="K176" s="94"/>
      <c r="L176" s="89"/>
      <c r="M176" s="89">
        <f t="shared" si="21"/>
        <v>1</v>
      </c>
    </row>
    <row r="177" spans="1:13" x14ac:dyDescent="0.2">
      <c r="A177" s="36"/>
      <c r="B177" s="69" t="s">
        <v>63</v>
      </c>
      <c r="C177" s="153">
        <v>1</v>
      </c>
      <c r="D177" s="36"/>
      <c r="E177" s="36"/>
      <c r="F177" s="89"/>
      <c r="G177" s="36"/>
      <c r="H177" s="94"/>
      <c r="I177" s="94">
        <v>1</v>
      </c>
      <c r="J177" s="94"/>
      <c r="K177" s="94"/>
      <c r="L177" s="89"/>
      <c r="M177" s="89">
        <f t="shared" si="21"/>
        <v>1</v>
      </c>
    </row>
    <row r="178" spans="1:13" x14ac:dyDescent="0.2">
      <c r="A178" s="36"/>
      <c r="B178" s="36" t="s">
        <v>129</v>
      </c>
      <c r="C178" s="153">
        <v>1</v>
      </c>
      <c r="D178" s="36"/>
      <c r="E178" s="36"/>
      <c r="F178" s="89"/>
      <c r="G178" s="36"/>
      <c r="H178" s="94"/>
      <c r="I178" s="94">
        <v>1</v>
      </c>
      <c r="J178" s="94"/>
      <c r="K178" s="94"/>
      <c r="L178" s="89"/>
      <c r="M178" s="89">
        <f t="shared" si="21"/>
        <v>1</v>
      </c>
    </row>
    <row r="179" spans="1:13" x14ac:dyDescent="0.2">
      <c r="A179" s="36"/>
      <c r="B179" s="36"/>
      <c r="C179" s="152"/>
      <c r="D179" s="36"/>
      <c r="E179" s="36"/>
      <c r="F179" s="94"/>
      <c r="G179" s="36"/>
      <c r="H179" s="94"/>
      <c r="I179" s="94"/>
      <c r="J179" s="94"/>
      <c r="K179" s="94"/>
      <c r="L179" s="94"/>
      <c r="M179" s="94"/>
    </row>
    <row r="180" spans="1:13" x14ac:dyDescent="0.2">
      <c r="A180" s="82" t="s">
        <v>183</v>
      </c>
      <c r="B180" s="82" t="s">
        <v>0</v>
      </c>
      <c r="C180" s="154"/>
      <c r="D180" s="82"/>
      <c r="E180" s="82"/>
      <c r="F180" s="91">
        <f>SUM(F168:F179)</f>
        <v>0</v>
      </c>
      <c r="G180" s="83"/>
      <c r="H180" s="123"/>
      <c r="I180" s="91">
        <f t="shared" ref="I180:L180" si="22">SUM(I168:I179)</f>
        <v>10</v>
      </c>
      <c r="J180" s="91">
        <f t="shared" si="22"/>
        <v>0</v>
      </c>
      <c r="K180" s="91">
        <f t="shared" si="22"/>
        <v>0</v>
      </c>
      <c r="L180" s="91">
        <f t="shared" si="22"/>
        <v>0</v>
      </c>
      <c r="M180" s="91">
        <f t="shared" ref="M180" si="23">SUM(M168:M179)</f>
        <v>10</v>
      </c>
    </row>
    <row r="181" spans="1:13" x14ac:dyDescent="0.2">
      <c r="A181" s="36"/>
      <c r="B181" s="36"/>
      <c r="C181" s="152"/>
      <c r="D181" s="36"/>
      <c r="E181" s="36"/>
      <c r="F181" s="89"/>
      <c r="G181" s="36"/>
      <c r="H181" s="94"/>
      <c r="I181" s="89"/>
      <c r="J181" s="89"/>
      <c r="K181" s="89"/>
      <c r="L181" s="89"/>
      <c r="M181" s="89"/>
    </row>
    <row r="182" spans="1:13" x14ac:dyDescent="0.2">
      <c r="A182" s="36"/>
      <c r="B182" s="36" t="s">
        <v>163</v>
      </c>
      <c r="C182" s="152"/>
      <c r="D182" s="36"/>
      <c r="E182" s="36"/>
      <c r="F182" s="94"/>
      <c r="G182" s="36"/>
      <c r="H182" s="94"/>
      <c r="I182" s="94"/>
      <c r="J182" s="94"/>
      <c r="K182" s="94"/>
      <c r="L182" s="94"/>
      <c r="M182" s="94"/>
    </row>
    <row r="183" spans="1:13" x14ac:dyDescent="0.2">
      <c r="A183" s="36"/>
      <c r="B183" s="69" t="s">
        <v>53</v>
      </c>
      <c r="C183" s="152"/>
      <c r="D183" s="36"/>
      <c r="E183" s="36"/>
      <c r="F183" s="89"/>
      <c r="G183" s="36"/>
      <c r="H183" s="94"/>
      <c r="I183" s="94">
        <v>1</v>
      </c>
      <c r="J183" s="94"/>
      <c r="K183" s="94"/>
      <c r="L183" s="89"/>
      <c r="M183" s="89">
        <f t="shared" ref="M183:M195" si="24">SUM(I183:L183)</f>
        <v>1</v>
      </c>
    </row>
    <row r="184" spans="1:13" x14ac:dyDescent="0.2">
      <c r="A184" s="36"/>
      <c r="B184" s="69" t="s">
        <v>56</v>
      </c>
      <c r="C184" s="152"/>
      <c r="D184" s="36"/>
      <c r="E184" s="36"/>
      <c r="F184" s="89"/>
      <c r="G184" s="36"/>
      <c r="H184" s="94"/>
      <c r="I184" s="94">
        <v>1</v>
      </c>
      <c r="J184" s="94"/>
      <c r="K184" s="94"/>
      <c r="L184" s="89"/>
      <c r="M184" s="89">
        <f t="shared" si="24"/>
        <v>1</v>
      </c>
    </row>
    <row r="185" spans="1:13" x14ac:dyDescent="0.2">
      <c r="A185" s="36"/>
      <c r="B185" s="36" t="s">
        <v>135</v>
      </c>
      <c r="C185" s="152"/>
      <c r="D185" s="36"/>
      <c r="E185" s="36"/>
      <c r="F185" s="89"/>
      <c r="G185" s="36"/>
      <c r="H185" s="94"/>
      <c r="I185" s="94">
        <v>1</v>
      </c>
      <c r="J185" s="94"/>
      <c r="K185" s="94"/>
      <c r="L185" s="89"/>
      <c r="M185" s="89">
        <f t="shared" si="24"/>
        <v>1</v>
      </c>
    </row>
    <row r="186" spans="1:13" x14ac:dyDescent="0.2">
      <c r="A186" s="36"/>
      <c r="B186" s="36" t="s">
        <v>134</v>
      </c>
      <c r="C186" s="152"/>
      <c r="D186" s="36"/>
      <c r="E186" s="36"/>
      <c r="F186" s="89"/>
      <c r="G186" s="36"/>
      <c r="H186" s="94"/>
      <c r="I186" s="94">
        <v>1</v>
      </c>
      <c r="J186" s="94"/>
      <c r="K186" s="94"/>
      <c r="L186" s="89"/>
      <c r="M186" s="89">
        <f t="shared" si="24"/>
        <v>1</v>
      </c>
    </row>
    <row r="187" spans="1:13" x14ac:dyDescent="0.2">
      <c r="A187" s="36"/>
      <c r="B187" s="36" t="s">
        <v>137</v>
      </c>
      <c r="C187" s="153">
        <v>1</v>
      </c>
      <c r="D187" s="36"/>
      <c r="E187" s="36"/>
      <c r="F187" s="89"/>
      <c r="G187" s="36"/>
      <c r="H187" s="94"/>
      <c r="I187" s="94">
        <v>1</v>
      </c>
      <c r="J187" s="94"/>
      <c r="K187" s="94"/>
      <c r="L187" s="89"/>
      <c r="M187" s="89">
        <f t="shared" si="24"/>
        <v>1</v>
      </c>
    </row>
    <row r="188" spans="1:13" x14ac:dyDescent="0.2">
      <c r="A188" s="36"/>
      <c r="B188" s="36" t="s">
        <v>136</v>
      </c>
      <c r="C188" s="153">
        <v>1</v>
      </c>
      <c r="D188" s="36"/>
      <c r="E188" s="36"/>
      <c r="F188" s="89"/>
      <c r="G188" s="36"/>
      <c r="H188" s="94"/>
      <c r="I188" s="94">
        <v>1</v>
      </c>
      <c r="J188" s="94"/>
      <c r="K188" s="94"/>
      <c r="L188" s="89"/>
      <c r="M188" s="89">
        <f t="shared" si="24"/>
        <v>1</v>
      </c>
    </row>
    <row r="189" spans="1:13" x14ac:dyDescent="0.2">
      <c r="A189" s="36"/>
      <c r="B189" s="36" t="s">
        <v>164</v>
      </c>
      <c r="C189" s="153">
        <v>1</v>
      </c>
      <c r="D189" s="36"/>
      <c r="E189" s="36"/>
      <c r="F189" s="89"/>
      <c r="G189" s="36"/>
      <c r="H189" s="94"/>
      <c r="I189" s="94">
        <v>1</v>
      </c>
      <c r="J189" s="94"/>
      <c r="K189" s="94"/>
      <c r="L189" s="89"/>
      <c r="M189" s="89">
        <f t="shared" si="24"/>
        <v>1</v>
      </c>
    </row>
    <row r="190" spans="1:13" x14ac:dyDescent="0.2">
      <c r="A190" s="36"/>
      <c r="B190" s="36" t="s">
        <v>144</v>
      </c>
      <c r="C190" s="153">
        <v>1</v>
      </c>
      <c r="D190" s="36"/>
      <c r="E190" s="36"/>
      <c r="F190" s="89"/>
      <c r="G190" s="36"/>
      <c r="H190" s="94"/>
      <c r="I190" s="94">
        <v>1</v>
      </c>
      <c r="J190" s="94"/>
      <c r="K190" s="94"/>
      <c r="L190" s="89"/>
      <c r="M190" s="89">
        <f t="shared" si="24"/>
        <v>1</v>
      </c>
    </row>
    <row r="191" spans="1:13" x14ac:dyDescent="0.2">
      <c r="A191" s="36"/>
      <c r="B191" s="36" t="s">
        <v>162</v>
      </c>
      <c r="C191" s="153">
        <v>1</v>
      </c>
      <c r="D191" s="36"/>
      <c r="E191" s="36"/>
      <c r="F191" s="89"/>
      <c r="G191" s="36"/>
      <c r="H191" s="94"/>
      <c r="I191" s="94">
        <v>1</v>
      </c>
      <c r="J191" s="94"/>
      <c r="K191" s="94"/>
      <c r="L191" s="89"/>
      <c r="M191" s="89">
        <f t="shared" si="24"/>
        <v>1</v>
      </c>
    </row>
    <row r="192" spans="1:13" x14ac:dyDescent="0.2">
      <c r="A192" s="36"/>
      <c r="B192" s="36" t="s">
        <v>165</v>
      </c>
      <c r="C192" s="153">
        <v>1</v>
      </c>
      <c r="D192" s="36"/>
      <c r="E192" s="36"/>
      <c r="F192" s="89"/>
      <c r="G192" s="36"/>
      <c r="H192" s="94"/>
      <c r="I192" s="94">
        <v>1</v>
      </c>
      <c r="J192" s="94"/>
      <c r="K192" s="94"/>
      <c r="L192" s="89"/>
      <c r="M192" s="89">
        <f t="shared" si="24"/>
        <v>1</v>
      </c>
    </row>
    <row r="193" spans="1:13" x14ac:dyDescent="0.2">
      <c r="A193" s="36"/>
      <c r="B193" s="69" t="s">
        <v>60</v>
      </c>
      <c r="C193" s="153">
        <v>1</v>
      </c>
      <c r="D193" s="36"/>
      <c r="E193" s="36"/>
      <c r="F193" s="89"/>
      <c r="G193" s="36"/>
      <c r="H193" s="94"/>
      <c r="I193" s="94">
        <v>1</v>
      </c>
      <c r="J193" s="94"/>
      <c r="K193" s="94"/>
      <c r="L193" s="89"/>
      <c r="M193" s="89">
        <f t="shared" si="24"/>
        <v>1</v>
      </c>
    </row>
    <row r="194" spans="1:13" x14ac:dyDescent="0.2">
      <c r="A194" s="36"/>
      <c r="B194" s="36" t="s">
        <v>148</v>
      </c>
      <c r="C194" s="153">
        <v>1</v>
      </c>
      <c r="D194" s="36"/>
      <c r="E194" s="36"/>
      <c r="F194" s="89"/>
      <c r="G194" s="36"/>
      <c r="H194" s="94"/>
      <c r="I194" s="94">
        <v>1</v>
      </c>
      <c r="J194" s="94"/>
      <c r="K194" s="94"/>
      <c r="L194" s="89"/>
      <c r="M194" s="89">
        <f t="shared" si="24"/>
        <v>1</v>
      </c>
    </row>
    <row r="195" spans="1:13" x14ac:dyDescent="0.2">
      <c r="A195" s="36"/>
      <c r="B195" s="36" t="s">
        <v>166</v>
      </c>
      <c r="C195" s="153">
        <v>1</v>
      </c>
      <c r="D195" s="36"/>
      <c r="E195" s="36"/>
      <c r="F195" s="89"/>
      <c r="G195" s="36"/>
      <c r="H195" s="94"/>
      <c r="I195" s="94">
        <v>1</v>
      </c>
      <c r="J195" s="94"/>
      <c r="K195" s="94"/>
      <c r="L195" s="89"/>
      <c r="M195" s="89">
        <f t="shared" si="24"/>
        <v>1</v>
      </c>
    </row>
    <row r="196" spans="1:13" x14ac:dyDescent="0.2">
      <c r="A196" s="36"/>
      <c r="B196" s="36"/>
      <c r="C196" s="152"/>
      <c r="D196" s="36"/>
      <c r="E196" s="36"/>
      <c r="F196" s="94"/>
      <c r="G196" s="36"/>
      <c r="H196" s="94"/>
      <c r="I196" s="94"/>
      <c r="J196" s="94"/>
      <c r="K196" s="94"/>
      <c r="L196" s="94"/>
      <c r="M196" s="94"/>
    </row>
    <row r="197" spans="1:13" x14ac:dyDescent="0.2">
      <c r="A197" s="82" t="s">
        <v>183</v>
      </c>
      <c r="B197" s="82" t="s">
        <v>0</v>
      </c>
      <c r="C197" s="154"/>
      <c r="D197" s="82"/>
      <c r="E197" s="82"/>
      <c r="F197" s="91">
        <f>SUM(F182:F196)</f>
        <v>0</v>
      </c>
      <c r="G197" s="83"/>
      <c r="H197" s="123"/>
      <c r="I197" s="91">
        <f t="shared" ref="I197:M197" si="25">SUM(I182:I196)</f>
        <v>13</v>
      </c>
      <c r="J197" s="91">
        <f t="shared" si="25"/>
        <v>0</v>
      </c>
      <c r="K197" s="91">
        <f t="shared" si="25"/>
        <v>0</v>
      </c>
      <c r="L197" s="91">
        <f t="shared" si="25"/>
        <v>0</v>
      </c>
      <c r="M197" s="91">
        <f t="shared" si="25"/>
        <v>13</v>
      </c>
    </row>
    <row r="198" spans="1:13" x14ac:dyDescent="0.2">
      <c r="A198" s="36"/>
      <c r="B198" s="36"/>
      <c r="C198" s="152"/>
      <c r="D198" s="36"/>
      <c r="E198" s="36"/>
      <c r="F198" s="89"/>
      <c r="G198" s="36"/>
      <c r="H198" s="94"/>
      <c r="I198" s="89"/>
      <c r="J198" s="89"/>
      <c r="K198" s="89"/>
      <c r="L198" s="89"/>
      <c r="M198" s="89"/>
    </row>
    <row r="199" spans="1:13" x14ac:dyDescent="0.2">
      <c r="A199" s="36"/>
      <c r="B199" s="36" t="s">
        <v>167</v>
      </c>
      <c r="C199" s="152"/>
      <c r="D199" s="36"/>
      <c r="E199" s="36"/>
      <c r="F199" s="94"/>
      <c r="G199" s="36"/>
      <c r="H199" s="94"/>
      <c r="I199" s="94"/>
      <c r="J199" s="94"/>
      <c r="K199" s="94"/>
      <c r="L199" s="94"/>
      <c r="M199" s="94"/>
    </row>
    <row r="200" spans="1:13" x14ac:dyDescent="0.2">
      <c r="A200" s="36"/>
      <c r="B200" s="69" t="s">
        <v>56</v>
      </c>
      <c r="C200" s="152"/>
      <c r="D200" s="36"/>
      <c r="E200" s="36"/>
      <c r="F200" s="89"/>
      <c r="G200" s="36"/>
      <c r="H200" s="94"/>
      <c r="I200" s="94">
        <v>1</v>
      </c>
      <c r="J200" s="94"/>
      <c r="K200" s="94"/>
      <c r="L200" s="89"/>
      <c r="M200" s="89">
        <f t="shared" ref="M200:M209" si="26">SUM(I200:L200)</f>
        <v>1</v>
      </c>
    </row>
    <row r="201" spans="1:13" x14ac:dyDescent="0.2">
      <c r="A201" s="36"/>
      <c r="B201" s="36" t="s">
        <v>93</v>
      </c>
      <c r="C201" s="152"/>
      <c r="D201" s="36"/>
      <c r="E201" s="36"/>
      <c r="F201" s="89"/>
      <c r="G201" s="36"/>
      <c r="H201" s="94"/>
      <c r="I201" s="94">
        <v>1</v>
      </c>
      <c r="J201" s="94"/>
      <c r="K201" s="94"/>
      <c r="L201" s="89"/>
      <c r="M201" s="89">
        <f t="shared" si="26"/>
        <v>1</v>
      </c>
    </row>
    <row r="202" spans="1:13" x14ac:dyDescent="0.2">
      <c r="A202" s="36"/>
      <c r="B202" s="36" t="s">
        <v>136</v>
      </c>
      <c r="C202" s="152"/>
      <c r="D202" s="36"/>
      <c r="E202" s="36"/>
      <c r="F202" s="89"/>
      <c r="G202" s="36"/>
      <c r="H202" s="94"/>
      <c r="I202" s="94">
        <v>1</v>
      </c>
      <c r="J202" s="94"/>
      <c r="K202" s="94"/>
      <c r="L202" s="89"/>
      <c r="M202" s="89">
        <f t="shared" si="26"/>
        <v>1</v>
      </c>
    </row>
    <row r="203" spans="1:13" x14ac:dyDescent="0.2">
      <c r="A203" s="36"/>
      <c r="B203" s="36" t="s">
        <v>168</v>
      </c>
      <c r="C203" s="153">
        <v>1</v>
      </c>
      <c r="D203" s="36"/>
      <c r="E203" s="36"/>
      <c r="F203" s="89"/>
      <c r="G203" s="36"/>
      <c r="H203" s="94"/>
      <c r="I203" s="94">
        <v>1</v>
      </c>
      <c r="J203" s="94"/>
      <c r="K203" s="94"/>
      <c r="L203" s="89"/>
      <c r="M203" s="89">
        <f t="shared" si="26"/>
        <v>1</v>
      </c>
    </row>
    <row r="204" spans="1:13" x14ac:dyDescent="0.2">
      <c r="A204" s="36"/>
      <c r="B204" s="36" t="s">
        <v>169</v>
      </c>
      <c r="C204" s="153">
        <v>1</v>
      </c>
      <c r="D204" s="36"/>
      <c r="E204" s="36"/>
      <c r="F204" s="89"/>
      <c r="G204" s="36"/>
      <c r="H204" s="94"/>
      <c r="I204" s="94">
        <v>1</v>
      </c>
      <c r="J204" s="94"/>
      <c r="K204" s="94"/>
      <c r="L204" s="89"/>
      <c r="M204" s="89">
        <f t="shared" si="26"/>
        <v>1</v>
      </c>
    </row>
    <row r="205" spans="1:13" x14ac:dyDescent="0.2">
      <c r="A205" s="36"/>
      <c r="B205" s="36" t="s">
        <v>170</v>
      </c>
      <c r="C205" s="153">
        <v>1</v>
      </c>
      <c r="D205" s="36"/>
      <c r="E205" s="36"/>
      <c r="F205" s="89"/>
      <c r="G205" s="36"/>
      <c r="H205" s="94"/>
      <c r="I205" s="94">
        <v>1</v>
      </c>
      <c r="J205" s="94"/>
      <c r="K205" s="94"/>
      <c r="L205" s="89"/>
      <c r="M205" s="89">
        <f t="shared" si="26"/>
        <v>1</v>
      </c>
    </row>
    <row r="206" spans="1:13" x14ac:dyDescent="0.2">
      <c r="A206" s="36"/>
      <c r="B206" s="36" t="s">
        <v>143</v>
      </c>
      <c r="C206" s="153">
        <v>1</v>
      </c>
      <c r="D206" s="77">
        <v>45005</v>
      </c>
      <c r="E206" s="69" t="s">
        <v>48</v>
      </c>
      <c r="F206" s="89"/>
      <c r="G206" s="36" t="s">
        <v>108</v>
      </c>
      <c r="H206" s="94"/>
      <c r="I206" s="94">
        <v>1428</v>
      </c>
      <c r="J206" s="94"/>
      <c r="K206" s="94"/>
      <c r="L206" s="89"/>
      <c r="M206" s="89">
        <f t="shared" si="26"/>
        <v>1428</v>
      </c>
    </row>
    <row r="207" spans="1:13" x14ac:dyDescent="0.2">
      <c r="A207" s="36"/>
      <c r="B207" s="36" t="s">
        <v>171</v>
      </c>
      <c r="C207" s="153">
        <v>1</v>
      </c>
      <c r="D207" s="36"/>
      <c r="E207" s="36"/>
      <c r="F207" s="89"/>
      <c r="G207" s="36"/>
      <c r="H207" s="94"/>
      <c r="I207" s="94">
        <v>1</v>
      </c>
      <c r="J207" s="94"/>
      <c r="K207" s="94"/>
      <c r="L207" s="89"/>
      <c r="M207" s="89">
        <f t="shared" si="26"/>
        <v>1</v>
      </c>
    </row>
    <row r="208" spans="1:13" x14ac:dyDescent="0.2">
      <c r="A208" s="36"/>
      <c r="B208" s="36" t="s">
        <v>172</v>
      </c>
      <c r="C208" s="153">
        <v>1</v>
      </c>
      <c r="D208" s="36"/>
      <c r="E208" s="36"/>
      <c r="F208" s="89"/>
      <c r="G208" s="36"/>
      <c r="H208" s="94"/>
      <c r="I208" s="94">
        <v>1</v>
      </c>
      <c r="J208" s="94"/>
      <c r="K208" s="94"/>
      <c r="L208" s="89"/>
      <c r="M208" s="89">
        <f t="shared" si="26"/>
        <v>1</v>
      </c>
    </row>
    <row r="209" spans="1:13" x14ac:dyDescent="0.2">
      <c r="A209" s="36"/>
      <c r="B209" s="36" t="s">
        <v>173</v>
      </c>
      <c r="C209" s="153">
        <v>1</v>
      </c>
      <c r="D209" s="36"/>
      <c r="E209" s="36"/>
      <c r="F209" s="89"/>
      <c r="G209" s="36"/>
      <c r="H209" s="94"/>
      <c r="I209" s="94">
        <v>1</v>
      </c>
      <c r="J209" s="94"/>
      <c r="K209" s="94"/>
      <c r="L209" s="89"/>
      <c r="M209" s="89">
        <f t="shared" si="26"/>
        <v>1</v>
      </c>
    </row>
    <row r="210" spans="1:13" x14ac:dyDescent="0.2">
      <c r="A210" s="36"/>
      <c r="B210" s="69" t="s">
        <v>64</v>
      </c>
      <c r="C210" s="153">
        <v>1</v>
      </c>
      <c r="D210" s="36"/>
      <c r="E210" s="36"/>
      <c r="F210" s="89"/>
      <c r="G210" s="36"/>
      <c r="H210" s="94"/>
      <c r="I210" s="94">
        <v>1</v>
      </c>
      <c r="J210" s="94"/>
      <c r="K210" s="94"/>
      <c r="L210" s="89"/>
      <c r="M210" s="89">
        <f>SUM(I210:L210)</f>
        <v>1</v>
      </c>
    </row>
    <row r="211" spans="1:13" x14ac:dyDescent="0.2">
      <c r="A211" s="36"/>
      <c r="B211" s="36"/>
      <c r="C211" s="152"/>
      <c r="D211" s="36"/>
      <c r="E211" s="36"/>
      <c r="F211" s="94"/>
      <c r="G211" s="36"/>
      <c r="H211" s="94"/>
      <c r="I211" s="94"/>
      <c r="J211" s="94"/>
      <c r="K211" s="94"/>
      <c r="L211" s="94"/>
      <c r="M211" s="94"/>
    </row>
    <row r="212" spans="1:13" x14ac:dyDescent="0.2">
      <c r="A212" s="82" t="s">
        <v>183</v>
      </c>
      <c r="B212" s="82" t="s">
        <v>0</v>
      </c>
      <c r="C212" s="154"/>
      <c r="D212" s="82"/>
      <c r="E212" s="82"/>
      <c r="F212" s="91">
        <f>SUM(F199:F211)</f>
        <v>0</v>
      </c>
      <c r="G212" s="83"/>
      <c r="H212" s="123"/>
      <c r="I212" s="91">
        <f t="shared" ref="I212:M212" si="27">SUM(I199:I211)</f>
        <v>1438</v>
      </c>
      <c r="J212" s="91">
        <f t="shared" si="27"/>
        <v>0</v>
      </c>
      <c r="K212" s="91">
        <f t="shared" si="27"/>
        <v>0</v>
      </c>
      <c r="L212" s="91">
        <f t="shared" si="27"/>
        <v>0</v>
      </c>
      <c r="M212" s="91">
        <f t="shared" si="27"/>
        <v>1438</v>
      </c>
    </row>
    <row r="213" spans="1:13" x14ac:dyDescent="0.2">
      <c r="A213" s="36"/>
      <c r="B213" s="36"/>
      <c r="C213" s="152"/>
      <c r="D213" s="36"/>
      <c r="E213" s="36"/>
      <c r="F213" s="89"/>
      <c r="G213" s="36"/>
      <c r="H213" s="94"/>
      <c r="I213" s="89"/>
      <c r="J213" s="89"/>
      <c r="K213" s="89"/>
      <c r="L213" s="89"/>
      <c r="M213" s="89"/>
    </row>
    <row r="214" spans="1:13" x14ac:dyDescent="0.2">
      <c r="A214" s="36"/>
      <c r="B214" s="81" t="s">
        <v>174</v>
      </c>
      <c r="C214" s="152"/>
      <c r="D214" s="36"/>
      <c r="E214" s="36"/>
      <c r="F214" s="94"/>
      <c r="G214" s="36"/>
      <c r="H214" s="94"/>
      <c r="I214" s="94"/>
      <c r="J214" s="94"/>
      <c r="K214" s="94"/>
      <c r="L214" s="94"/>
      <c r="M214" s="94"/>
    </row>
    <row r="215" spans="1:13" x14ac:dyDescent="0.2">
      <c r="A215" s="36"/>
      <c r="B215" s="36" t="s">
        <v>175</v>
      </c>
      <c r="C215" s="152"/>
      <c r="D215" s="77">
        <v>45204</v>
      </c>
      <c r="E215" s="36"/>
      <c r="F215" s="89">
        <v>1610</v>
      </c>
      <c r="G215" s="36"/>
      <c r="H215" s="94"/>
      <c r="I215" s="94">
        <v>1610</v>
      </c>
      <c r="J215" s="94"/>
      <c r="K215" s="94"/>
      <c r="L215" s="89"/>
      <c r="M215" s="89">
        <f t="shared" ref="M215:M216" si="28">SUM(I215:L215)</f>
        <v>1610</v>
      </c>
    </row>
    <row r="216" spans="1:13" x14ac:dyDescent="0.2">
      <c r="A216" s="36"/>
      <c r="B216" s="69" t="s">
        <v>65</v>
      </c>
      <c r="C216" s="152"/>
      <c r="D216" s="36"/>
      <c r="E216" s="36"/>
      <c r="F216" s="89"/>
      <c r="G216" s="36"/>
      <c r="H216" s="94"/>
      <c r="I216" s="94">
        <v>1</v>
      </c>
      <c r="J216" s="94"/>
      <c r="K216" s="94"/>
      <c r="L216" s="89"/>
      <c r="M216" s="89">
        <f t="shared" si="28"/>
        <v>1</v>
      </c>
    </row>
    <row r="217" spans="1:13" x14ac:dyDescent="0.2">
      <c r="A217" s="36"/>
      <c r="B217" s="36"/>
      <c r="C217" s="152"/>
      <c r="D217" s="36"/>
      <c r="E217" s="36"/>
      <c r="F217" s="94"/>
      <c r="G217" s="36"/>
      <c r="H217" s="94"/>
      <c r="I217" s="94"/>
      <c r="J217" s="94"/>
      <c r="K217" s="94"/>
      <c r="L217" s="94"/>
      <c r="M217" s="94"/>
    </row>
    <row r="218" spans="1:13" x14ac:dyDescent="0.2">
      <c r="A218" s="82" t="s">
        <v>183</v>
      </c>
      <c r="B218" s="82" t="s">
        <v>0</v>
      </c>
      <c r="C218" s="154"/>
      <c r="D218" s="82"/>
      <c r="E218" s="82"/>
      <c r="F218" s="91">
        <f>SUM(F214:F217)</f>
        <v>1610</v>
      </c>
      <c r="G218" s="83"/>
      <c r="H218" s="123"/>
      <c r="I218" s="91">
        <f t="shared" ref="I218:M218" si="29">SUM(I214:I217)</f>
        <v>1611</v>
      </c>
      <c r="J218" s="91">
        <f t="shared" si="29"/>
        <v>0</v>
      </c>
      <c r="K218" s="91">
        <f t="shared" si="29"/>
        <v>0</v>
      </c>
      <c r="L218" s="91">
        <f t="shared" si="29"/>
        <v>0</v>
      </c>
      <c r="M218" s="91">
        <f t="shared" si="29"/>
        <v>1611</v>
      </c>
    </row>
    <row r="219" spans="1:13" x14ac:dyDescent="0.2">
      <c r="A219" s="36"/>
      <c r="B219" s="36"/>
      <c r="C219" s="152"/>
      <c r="D219" s="36"/>
      <c r="E219" s="36"/>
      <c r="F219" s="89"/>
      <c r="G219" s="36"/>
      <c r="H219" s="94"/>
      <c r="I219" s="89"/>
      <c r="J219" s="89"/>
      <c r="K219" s="89"/>
      <c r="L219" s="89"/>
      <c r="M219" s="89"/>
    </row>
    <row r="220" spans="1:13" x14ac:dyDescent="0.2">
      <c r="A220" s="36"/>
      <c r="B220" s="81" t="s">
        <v>176</v>
      </c>
      <c r="C220" s="152"/>
      <c r="D220" s="36"/>
      <c r="E220" s="36"/>
      <c r="F220" s="94"/>
      <c r="G220" s="36"/>
      <c r="H220" s="94"/>
      <c r="I220" s="94"/>
      <c r="J220" s="94"/>
      <c r="K220" s="94"/>
      <c r="L220" s="94"/>
      <c r="M220" s="94"/>
    </row>
    <row r="221" spans="1:13" x14ac:dyDescent="0.2">
      <c r="A221" s="36"/>
      <c r="B221" s="36" t="s">
        <v>177</v>
      </c>
      <c r="C221" s="153">
        <v>4</v>
      </c>
      <c r="D221" s="77">
        <v>44897</v>
      </c>
      <c r="E221" s="36"/>
      <c r="F221" s="89">
        <v>1580</v>
      </c>
      <c r="G221" s="36"/>
      <c r="H221" s="94"/>
      <c r="I221" s="94">
        <v>1580</v>
      </c>
      <c r="J221" s="94"/>
      <c r="K221" s="94"/>
      <c r="L221" s="89"/>
      <c r="M221" s="89">
        <f t="shared" ref="M221:M225" si="30">SUM(I221:L221)</f>
        <v>1580</v>
      </c>
    </row>
    <row r="222" spans="1:13" x14ac:dyDescent="0.2">
      <c r="A222" s="36"/>
      <c r="B222" s="36" t="s">
        <v>181</v>
      </c>
      <c r="C222" s="152"/>
      <c r="D222" s="77">
        <v>45072</v>
      </c>
      <c r="E222" s="36"/>
      <c r="F222" s="89"/>
      <c r="G222" s="36"/>
      <c r="H222" s="94"/>
      <c r="I222" s="94">
        <v>28879</v>
      </c>
      <c r="J222" s="94"/>
      <c r="K222" s="94"/>
      <c r="L222" s="89"/>
      <c r="M222" s="89">
        <f t="shared" si="30"/>
        <v>28879</v>
      </c>
    </row>
    <row r="223" spans="1:13" x14ac:dyDescent="0.2">
      <c r="A223" s="36"/>
      <c r="B223" s="36" t="s">
        <v>182</v>
      </c>
      <c r="C223" s="152"/>
      <c r="D223" s="77">
        <v>45137</v>
      </c>
      <c r="E223" s="36"/>
      <c r="F223" s="89"/>
      <c r="H223" s="94"/>
      <c r="I223" s="94">
        <v>13080</v>
      </c>
      <c r="J223" s="36" t="s">
        <v>521</v>
      </c>
      <c r="K223" s="94"/>
      <c r="L223" s="89">
        <v>-13080</v>
      </c>
      <c r="M223" s="89">
        <f t="shared" si="30"/>
        <v>0</v>
      </c>
    </row>
    <row r="224" spans="1:13" x14ac:dyDescent="0.2">
      <c r="A224" s="36"/>
      <c r="B224" s="36" t="s">
        <v>493</v>
      </c>
      <c r="C224" s="152"/>
      <c r="D224" s="77">
        <v>45925</v>
      </c>
      <c r="E224" s="36"/>
      <c r="F224" s="89">
        <f>14520+3967+1661+1632-858</f>
        <v>20922</v>
      </c>
      <c r="G224" s="36"/>
      <c r="H224" s="94"/>
      <c r="I224" s="94"/>
      <c r="J224" s="89">
        <f>14520+3967+1661+1632-858</f>
        <v>20922</v>
      </c>
      <c r="K224" s="94"/>
      <c r="L224" s="89"/>
      <c r="M224" s="89">
        <f t="shared" si="30"/>
        <v>20922</v>
      </c>
    </row>
    <row r="225" spans="1:13" x14ac:dyDescent="0.2">
      <c r="A225" s="36"/>
      <c r="B225" s="36" t="s">
        <v>494</v>
      </c>
      <c r="C225" s="152"/>
      <c r="D225" s="77">
        <v>46107</v>
      </c>
      <c r="E225" s="36"/>
      <c r="F225" s="89">
        <f>1265+4600+1800+2000</f>
        <v>9665</v>
      </c>
      <c r="G225" s="36"/>
      <c r="H225" s="94"/>
      <c r="I225" s="94"/>
      <c r="J225" s="89">
        <f>1265+4600+1800+2000</f>
        <v>9665</v>
      </c>
      <c r="K225" s="94"/>
      <c r="L225" s="89"/>
      <c r="M225" s="89">
        <f t="shared" si="30"/>
        <v>9665</v>
      </c>
    </row>
    <row r="226" spans="1:13" x14ac:dyDescent="0.2">
      <c r="A226" s="36"/>
      <c r="B226" s="36"/>
      <c r="C226" s="152"/>
      <c r="D226" s="36"/>
      <c r="E226" s="36"/>
      <c r="F226" s="94"/>
      <c r="G226" s="36"/>
      <c r="H226" s="94"/>
      <c r="I226" s="94"/>
      <c r="J226" s="94"/>
      <c r="K226" s="94"/>
      <c r="L226" s="94"/>
      <c r="M226" s="94"/>
    </row>
    <row r="227" spans="1:13" x14ac:dyDescent="0.2">
      <c r="A227" s="82" t="s">
        <v>183</v>
      </c>
      <c r="B227" s="82" t="s">
        <v>0</v>
      </c>
      <c r="C227" s="154"/>
      <c r="D227" s="82"/>
      <c r="E227" s="82"/>
      <c r="F227" s="91">
        <f>SUM(F220:F226)</f>
        <v>32167</v>
      </c>
      <c r="G227" s="83"/>
      <c r="H227" s="123"/>
      <c r="I227" s="91">
        <f t="shared" ref="I227:M227" si="31">SUM(I220:I226)</f>
        <v>43539</v>
      </c>
      <c r="J227" s="91">
        <f t="shared" si="31"/>
        <v>30587</v>
      </c>
      <c r="K227" s="91">
        <f t="shared" si="31"/>
        <v>0</v>
      </c>
      <c r="L227" s="91">
        <f t="shared" si="31"/>
        <v>-13080</v>
      </c>
      <c r="M227" s="91">
        <f t="shared" si="31"/>
        <v>61046</v>
      </c>
    </row>
    <row r="228" spans="1:13" x14ac:dyDescent="0.2">
      <c r="A228" s="36"/>
      <c r="B228" s="36"/>
      <c r="C228" s="152"/>
      <c r="D228" s="36"/>
      <c r="E228" s="36"/>
      <c r="F228" s="89"/>
      <c r="G228" s="36"/>
      <c r="H228" s="94"/>
      <c r="I228" s="89"/>
      <c r="J228" s="89"/>
      <c r="K228" s="89"/>
      <c r="L228" s="89"/>
      <c r="M228" s="89"/>
    </row>
    <row r="229" spans="1:13" x14ac:dyDescent="0.2">
      <c r="A229" s="36"/>
      <c r="B229" s="36" t="s">
        <v>178</v>
      </c>
      <c r="C229" s="152"/>
      <c r="D229" s="36"/>
      <c r="E229" s="36"/>
      <c r="F229" s="94"/>
      <c r="G229" s="36"/>
      <c r="H229" s="94"/>
      <c r="I229" s="94"/>
      <c r="J229" s="94"/>
      <c r="K229" s="94"/>
      <c r="L229" s="94"/>
      <c r="M229" s="94"/>
    </row>
    <row r="230" spans="1:13" x14ac:dyDescent="0.2">
      <c r="A230" s="36"/>
      <c r="B230" s="36" t="s">
        <v>179</v>
      </c>
      <c r="C230" s="153">
        <v>1</v>
      </c>
      <c r="D230" s="36"/>
      <c r="E230" s="36"/>
      <c r="F230" s="89">
        <v>24500</v>
      </c>
      <c r="G230" s="36"/>
      <c r="H230" s="94"/>
      <c r="I230" s="94">
        <v>24500</v>
      </c>
      <c r="J230" s="94"/>
      <c r="K230" s="94"/>
      <c r="L230" s="89"/>
      <c r="M230" s="89">
        <f t="shared" ref="M230:M231" si="32">SUM(I230:L230)</f>
        <v>24500</v>
      </c>
    </row>
    <row r="231" spans="1:13" x14ac:dyDescent="0.2">
      <c r="A231" s="36"/>
      <c r="B231" s="36" t="s">
        <v>180</v>
      </c>
      <c r="C231" s="152"/>
      <c r="D231" s="36"/>
      <c r="E231" s="36"/>
      <c r="F231" s="89">
        <v>19936</v>
      </c>
      <c r="G231" s="36"/>
      <c r="H231" s="94"/>
      <c r="I231" s="94">
        <v>19936</v>
      </c>
      <c r="J231" s="94"/>
      <c r="K231" s="94"/>
      <c r="L231" s="89"/>
      <c r="M231" s="89">
        <f t="shared" si="32"/>
        <v>19936</v>
      </c>
    </row>
    <row r="232" spans="1:13" x14ac:dyDescent="0.2">
      <c r="A232" s="36"/>
      <c r="B232" s="36"/>
      <c r="C232" s="152"/>
      <c r="D232" s="36"/>
      <c r="E232" s="36"/>
      <c r="F232" s="94"/>
      <c r="G232" s="36"/>
      <c r="H232" s="94"/>
      <c r="I232" s="94"/>
      <c r="J232" s="94"/>
      <c r="K232" s="94"/>
      <c r="L232" s="94"/>
      <c r="M232" s="94"/>
    </row>
    <row r="233" spans="1:13" x14ac:dyDescent="0.2">
      <c r="A233" s="82" t="s">
        <v>183</v>
      </c>
      <c r="B233" s="82" t="s">
        <v>0</v>
      </c>
      <c r="C233" s="154"/>
      <c r="D233" s="82"/>
      <c r="E233" s="82"/>
      <c r="F233" s="91">
        <f>SUM(F229:F232)</f>
        <v>44436</v>
      </c>
      <c r="G233" s="83"/>
      <c r="H233" s="123"/>
      <c r="I233" s="91">
        <f t="shared" ref="I233:L233" si="33">SUM(I229:I232)</f>
        <v>44436</v>
      </c>
      <c r="J233" s="91">
        <f t="shared" si="33"/>
        <v>0</v>
      </c>
      <c r="K233" s="91">
        <f t="shared" si="33"/>
        <v>0</v>
      </c>
      <c r="L233" s="91">
        <f t="shared" si="33"/>
        <v>0</v>
      </c>
      <c r="M233" s="91">
        <f t="shared" ref="M233" si="34">SUM(M229:M232)</f>
        <v>44436</v>
      </c>
    </row>
    <row r="234" spans="1:13" x14ac:dyDescent="0.2">
      <c r="A234" s="36"/>
      <c r="B234" s="36"/>
      <c r="C234" s="152"/>
      <c r="D234" s="36"/>
      <c r="E234" s="36"/>
      <c r="F234" s="94"/>
      <c r="G234" s="36"/>
      <c r="H234" s="94"/>
      <c r="I234" s="94"/>
      <c r="J234" s="94"/>
      <c r="K234" s="94"/>
      <c r="L234" s="94"/>
      <c r="M234" s="94"/>
    </row>
    <row r="235" spans="1:13" x14ac:dyDescent="0.2">
      <c r="A235" s="36"/>
      <c r="B235" s="36"/>
      <c r="C235" s="152"/>
      <c r="D235" s="36"/>
      <c r="E235" s="36"/>
      <c r="F235" s="94"/>
      <c r="G235" s="36"/>
      <c r="H235" s="94"/>
      <c r="I235" s="94"/>
      <c r="J235" s="94"/>
      <c r="K235" s="94"/>
      <c r="L235" s="94"/>
      <c r="M235" s="94"/>
    </row>
    <row r="236" spans="1:13" x14ac:dyDescent="0.2">
      <c r="A236" s="83"/>
      <c r="B236" s="82" t="s">
        <v>47</v>
      </c>
      <c r="C236" s="155"/>
      <c r="D236" s="83"/>
      <c r="E236" s="83"/>
      <c r="F236" s="91">
        <f>F233+F227+F218+F212+F197+F180+F166+F151+F137+F128+F113+F98+F85+F72+F27</f>
        <v>815239</v>
      </c>
      <c r="G236" s="83"/>
      <c r="H236" s="123"/>
      <c r="I236" s="91">
        <f t="shared" ref="I236:M236" si="35">I233+I227+I218+I212+I197+I180+I166+I151+I137+I128+I113+I98+I85+I72+I27</f>
        <v>874465</v>
      </c>
      <c r="J236" s="91">
        <f t="shared" si="35"/>
        <v>66084</v>
      </c>
      <c r="K236" s="91">
        <f t="shared" si="35"/>
        <v>0</v>
      </c>
      <c r="L236" s="91">
        <f t="shared" si="35"/>
        <v>-13080</v>
      </c>
      <c r="M236" s="91">
        <f t="shared" si="35"/>
        <v>927469</v>
      </c>
    </row>
    <row r="237" spans="1:13" x14ac:dyDescent="0.2">
      <c r="F237" s="124"/>
      <c r="M237" s="7" t="str">
        <f>IF(M236-SUM(I236:L236)=0, "         ^",M236-SUM(I236:L236))</f>
        <v xml:space="preserve">         ^</v>
      </c>
    </row>
  </sheetData>
  <mergeCells count="2">
    <mergeCell ref="A1:B1"/>
    <mergeCell ref="I2:M2"/>
  </mergeCells>
  <pageMargins left="0.23622047244094491" right="0.23622047244094491" top="0.51181102362204722" bottom="0.51181102362204722" header="0.31496062992125984" footer="0.31496062992125984"/>
  <pageSetup paperSize="9" orientation="landscape" r:id="rId1"/>
  <headerFooter>
    <oddHeader>&amp;L&amp;"Aptos,Bold"Melksham Town Council&amp;C&amp;"Aptos,Bold"Fixed Asset Register</oddHeader>
    <oddFooter>&amp;L&amp;"Aptos,Regular"&amp;8&amp;F&amp;C&amp;"Aptos,Regular"&amp;8Printed &amp;D&amp;R&amp;"Aptos,Regular"&amp;8Page 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</sheetPr>
  <dimension ref="A1:M99"/>
  <sheetViews>
    <sheetView workbookViewId="0">
      <pane ySplit="3" topLeftCell="A70" activePane="bottomLeft" state="frozen"/>
      <selection activeCell="J23" sqref="J23"/>
      <selection pane="bottomLeft" activeCell="M100" sqref="M100"/>
    </sheetView>
  </sheetViews>
  <sheetFormatPr defaultColWidth="8.83203125" defaultRowHeight="13.5" x14ac:dyDescent="0.2"/>
  <cols>
    <col min="1" max="1" width="5.83203125" style="2" customWidth="1"/>
    <col min="2" max="2" width="39" style="2" customWidth="1"/>
    <col min="3" max="3" width="4" style="31" customWidth="1"/>
    <col min="4" max="4" width="11" style="2" customWidth="1"/>
    <col min="5" max="5" width="10.1640625" style="2" customWidth="1"/>
    <col min="6" max="6" width="11.1640625" style="2" customWidth="1"/>
    <col min="7" max="7" width="18.83203125" style="2" customWidth="1"/>
    <col min="8" max="8" width="7.83203125" style="2" customWidth="1"/>
    <col min="9" max="11" width="9.83203125" style="2" customWidth="1"/>
    <col min="12" max="12" width="11.1640625" style="2" customWidth="1"/>
    <col min="13" max="13" width="9.83203125" style="2" customWidth="1"/>
    <col min="14" max="16384" width="8.83203125" style="2"/>
  </cols>
  <sheetData>
    <row r="1" spans="1:13" ht="20.45" customHeight="1" x14ac:dyDescent="0.2">
      <c r="A1" s="215" t="s">
        <v>196</v>
      </c>
      <c r="B1" s="215"/>
      <c r="C1" s="151"/>
      <c r="D1" s="22"/>
      <c r="E1" s="1"/>
      <c r="F1" s="1"/>
      <c r="G1" s="6"/>
      <c r="H1" s="6"/>
      <c r="I1" s="6"/>
      <c r="J1" s="6"/>
      <c r="K1" s="6"/>
      <c r="L1" s="6"/>
      <c r="M1" s="6"/>
    </row>
    <row r="2" spans="1:13" ht="28.9" customHeight="1" x14ac:dyDescent="0.2">
      <c r="A2" s="48" t="s">
        <v>306</v>
      </c>
      <c r="B2" s="49" t="s">
        <v>1</v>
      </c>
      <c r="C2" s="50" t="s">
        <v>453</v>
      </c>
      <c r="D2" s="50" t="s">
        <v>520</v>
      </c>
      <c r="E2" s="50" t="s">
        <v>2</v>
      </c>
      <c r="F2" s="51" t="s">
        <v>307</v>
      </c>
      <c r="G2" s="50" t="s">
        <v>3</v>
      </c>
      <c r="H2" s="51" t="s">
        <v>13</v>
      </c>
      <c r="I2" s="212" t="s">
        <v>474</v>
      </c>
      <c r="J2" s="213"/>
      <c r="K2" s="213"/>
      <c r="L2" s="213"/>
      <c r="M2" s="214"/>
    </row>
    <row r="3" spans="1:13" ht="14.45" customHeight="1" x14ac:dyDescent="0.2">
      <c r="A3" s="52"/>
      <c r="B3" s="53"/>
      <c r="C3" s="54"/>
      <c r="D3" s="54"/>
      <c r="E3" s="55"/>
      <c r="F3" s="54"/>
      <c r="G3" s="55"/>
      <c r="H3" s="56"/>
      <c r="I3" s="142" t="s">
        <v>4</v>
      </c>
      <c r="J3" s="145" t="s">
        <v>485</v>
      </c>
      <c r="K3" s="145" t="s">
        <v>486</v>
      </c>
      <c r="L3" s="145" t="s">
        <v>423</v>
      </c>
      <c r="M3" s="142" t="s">
        <v>5</v>
      </c>
    </row>
    <row r="4" spans="1:13" x14ac:dyDescent="0.25">
      <c r="A4" s="74"/>
      <c r="B4" s="36" t="s">
        <v>197</v>
      </c>
      <c r="C4" s="169"/>
      <c r="D4" s="74"/>
      <c r="E4" s="74"/>
      <c r="F4" s="87"/>
      <c r="G4" s="74"/>
      <c r="H4" s="88"/>
      <c r="I4" s="88"/>
      <c r="J4" s="88"/>
      <c r="K4" s="88"/>
      <c r="L4" s="88"/>
      <c r="M4" s="88"/>
    </row>
    <row r="5" spans="1:13" x14ac:dyDescent="0.25">
      <c r="A5" s="74"/>
      <c r="B5" s="74"/>
      <c r="C5" s="169"/>
      <c r="D5" s="74"/>
      <c r="E5" s="74"/>
      <c r="F5" s="88"/>
      <c r="G5" s="74"/>
      <c r="H5" s="88"/>
      <c r="I5" s="88"/>
      <c r="J5" s="88"/>
      <c r="K5" s="88"/>
      <c r="L5" s="88"/>
      <c r="M5" s="88"/>
    </row>
    <row r="6" spans="1:13" x14ac:dyDescent="0.25">
      <c r="A6" s="74"/>
      <c r="B6" s="36" t="s">
        <v>198</v>
      </c>
      <c r="C6" s="169"/>
      <c r="D6" s="74"/>
      <c r="E6" s="74"/>
      <c r="F6" s="88"/>
      <c r="G6" s="74"/>
      <c r="H6" s="88"/>
      <c r="I6" s="88"/>
      <c r="J6" s="88"/>
      <c r="K6" s="88"/>
      <c r="L6" s="88"/>
      <c r="M6" s="88"/>
    </row>
    <row r="7" spans="1:13" x14ac:dyDescent="0.25">
      <c r="A7" s="74"/>
      <c r="B7" s="36" t="s">
        <v>199</v>
      </c>
      <c r="C7" s="153">
        <v>1</v>
      </c>
      <c r="D7" s="74"/>
      <c r="E7" s="74"/>
      <c r="F7" s="89">
        <v>1103</v>
      </c>
      <c r="G7" s="74"/>
      <c r="H7" s="88"/>
      <c r="I7" s="89">
        <v>1103</v>
      </c>
      <c r="J7" s="88"/>
      <c r="K7" s="88"/>
      <c r="L7" s="88"/>
      <c r="M7" s="89">
        <f>SUM(I7:L7)</f>
        <v>1103</v>
      </c>
    </row>
    <row r="8" spans="1:13" x14ac:dyDescent="0.25">
      <c r="A8" s="74"/>
      <c r="B8" s="36" t="s">
        <v>200</v>
      </c>
      <c r="C8" s="153">
        <v>1</v>
      </c>
      <c r="D8" s="77">
        <v>45260</v>
      </c>
      <c r="E8" s="74"/>
      <c r="F8" s="89">
        <v>780</v>
      </c>
      <c r="G8" s="74"/>
      <c r="H8" s="88"/>
      <c r="I8" s="89">
        <v>780</v>
      </c>
      <c r="J8" s="88"/>
      <c r="K8" s="88"/>
      <c r="L8" s="88"/>
      <c r="M8" s="89">
        <f t="shared" ref="M8:M9" si="0">SUM(I8:L8)</f>
        <v>780</v>
      </c>
    </row>
    <row r="9" spans="1:13" x14ac:dyDescent="0.25">
      <c r="A9" s="74"/>
      <c r="B9" s="36" t="s">
        <v>201</v>
      </c>
      <c r="C9" s="153">
        <v>3</v>
      </c>
      <c r="D9" s="77">
        <v>45572</v>
      </c>
      <c r="E9" s="69" t="s">
        <v>48</v>
      </c>
      <c r="F9" s="89">
        <v>1356</v>
      </c>
      <c r="G9" s="74"/>
      <c r="H9" s="89">
        <v>452</v>
      </c>
      <c r="I9" s="89">
        <v>1356</v>
      </c>
      <c r="J9" s="88"/>
      <c r="K9" s="88"/>
      <c r="L9" s="88"/>
      <c r="M9" s="89">
        <f t="shared" si="0"/>
        <v>1356</v>
      </c>
    </row>
    <row r="10" spans="1:13" x14ac:dyDescent="0.25">
      <c r="A10" s="74"/>
      <c r="B10" s="74"/>
      <c r="C10" s="169"/>
      <c r="D10" s="74"/>
      <c r="E10" s="74"/>
      <c r="F10" s="88"/>
      <c r="G10" s="74"/>
      <c r="H10" s="88"/>
      <c r="I10" s="88"/>
      <c r="J10" s="88"/>
      <c r="K10" s="88"/>
      <c r="L10" s="88"/>
      <c r="M10" s="88"/>
    </row>
    <row r="11" spans="1:13" x14ac:dyDescent="0.25">
      <c r="A11" s="74"/>
      <c r="B11" s="74"/>
      <c r="C11" s="169"/>
      <c r="D11" s="74"/>
      <c r="E11" s="74"/>
      <c r="F11" s="88"/>
      <c r="G11" s="74"/>
      <c r="H11" s="88"/>
      <c r="I11" s="88"/>
      <c r="J11" s="88"/>
      <c r="K11" s="88"/>
      <c r="L11" s="88"/>
      <c r="M11" s="88"/>
    </row>
    <row r="12" spans="1:13" x14ac:dyDescent="0.25">
      <c r="A12" s="74"/>
      <c r="B12" s="36" t="s">
        <v>202</v>
      </c>
      <c r="C12" s="169"/>
      <c r="D12" s="74"/>
      <c r="E12" s="74"/>
      <c r="F12" s="88"/>
      <c r="G12" s="74"/>
      <c r="H12" s="88"/>
      <c r="I12" s="88"/>
      <c r="J12" s="88"/>
      <c r="K12" s="88"/>
      <c r="L12" s="88"/>
      <c r="M12" s="88"/>
    </row>
    <row r="13" spans="1:13" x14ac:dyDescent="0.25">
      <c r="A13" s="74"/>
      <c r="B13" s="36" t="s">
        <v>203</v>
      </c>
      <c r="C13" s="170">
        <v>1</v>
      </c>
      <c r="D13" s="74"/>
      <c r="E13" s="74"/>
      <c r="F13" s="88"/>
      <c r="G13" s="74"/>
      <c r="H13" s="88"/>
      <c r="I13" s="89">
        <v>-559</v>
      </c>
      <c r="J13" s="88"/>
      <c r="K13" s="88"/>
      <c r="L13" s="88"/>
      <c r="M13" s="89">
        <f t="shared" ref="M13:M22" si="1">SUM(I13:L13)</f>
        <v>-559</v>
      </c>
    </row>
    <row r="14" spans="1:13" x14ac:dyDescent="0.25">
      <c r="A14" s="74"/>
      <c r="B14" s="36" t="s">
        <v>204</v>
      </c>
      <c r="C14" s="153">
        <v>1</v>
      </c>
      <c r="D14" s="74"/>
      <c r="E14" s="74"/>
      <c r="F14" s="88"/>
      <c r="G14" s="74"/>
      <c r="H14" s="88"/>
      <c r="I14" s="89">
        <v>863</v>
      </c>
      <c r="J14" s="88"/>
      <c r="K14" s="88"/>
      <c r="L14" s="88"/>
      <c r="M14" s="89">
        <f t="shared" si="1"/>
        <v>863</v>
      </c>
    </row>
    <row r="15" spans="1:13" x14ac:dyDescent="0.25">
      <c r="A15" s="74"/>
      <c r="B15" s="36" t="s">
        <v>205</v>
      </c>
      <c r="C15" s="153">
        <v>1</v>
      </c>
      <c r="D15" s="74"/>
      <c r="E15" s="74"/>
      <c r="F15" s="88"/>
      <c r="G15" s="74"/>
      <c r="H15" s="88"/>
      <c r="I15" s="89">
        <v>253</v>
      </c>
      <c r="J15" s="88"/>
      <c r="K15" s="88"/>
      <c r="L15" s="88"/>
      <c r="M15" s="89">
        <f t="shared" si="1"/>
        <v>253</v>
      </c>
    </row>
    <row r="16" spans="1:13" x14ac:dyDescent="0.25">
      <c r="A16" s="74"/>
      <c r="B16" s="36" t="s">
        <v>206</v>
      </c>
      <c r="C16" s="153">
        <v>1</v>
      </c>
      <c r="D16" s="74"/>
      <c r="E16" s="74"/>
      <c r="F16" s="88"/>
      <c r="G16" s="74"/>
      <c r="H16" s="88"/>
      <c r="I16" s="89">
        <v>547</v>
      </c>
      <c r="J16" s="88"/>
      <c r="K16" s="88"/>
      <c r="L16" s="88"/>
      <c r="M16" s="89">
        <f t="shared" si="1"/>
        <v>547</v>
      </c>
    </row>
    <row r="17" spans="1:13" x14ac:dyDescent="0.25">
      <c r="A17" s="74"/>
      <c r="B17" s="36" t="s">
        <v>207</v>
      </c>
      <c r="C17" s="169"/>
      <c r="D17" s="74"/>
      <c r="E17" s="74"/>
      <c r="F17" s="88"/>
      <c r="G17" s="74"/>
      <c r="H17" s="88"/>
      <c r="I17" s="89">
        <v>749</v>
      </c>
      <c r="J17" s="88"/>
      <c r="K17" s="88"/>
      <c r="L17" s="88"/>
      <c r="M17" s="89">
        <f t="shared" si="1"/>
        <v>749</v>
      </c>
    </row>
    <row r="18" spans="1:13" x14ac:dyDescent="0.25">
      <c r="A18" s="74"/>
      <c r="B18" s="36" t="s">
        <v>208</v>
      </c>
      <c r="C18" s="169"/>
      <c r="D18" s="74"/>
      <c r="E18" s="74"/>
      <c r="F18" s="88"/>
      <c r="G18" s="74"/>
      <c r="H18" s="88"/>
      <c r="I18" s="89">
        <v>550</v>
      </c>
      <c r="J18" s="88"/>
      <c r="K18" s="88"/>
      <c r="L18" s="88"/>
      <c r="M18" s="89">
        <f t="shared" si="1"/>
        <v>550</v>
      </c>
    </row>
    <row r="19" spans="1:13" x14ac:dyDescent="0.25">
      <c r="A19" s="74"/>
      <c r="B19" s="36" t="s">
        <v>209</v>
      </c>
      <c r="C19" s="169"/>
      <c r="D19" s="74"/>
      <c r="E19" s="74"/>
      <c r="F19" s="88"/>
      <c r="G19" s="74"/>
      <c r="H19" s="88"/>
      <c r="I19" s="89">
        <v>820</v>
      </c>
      <c r="J19" s="88"/>
      <c r="K19" s="88"/>
      <c r="L19" s="88"/>
      <c r="M19" s="89">
        <f t="shared" si="1"/>
        <v>820</v>
      </c>
    </row>
    <row r="20" spans="1:13" x14ac:dyDescent="0.25">
      <c r="A20" s="74"/>
      <c r="B20" s="36" t="s">
        <v>210</v>
      </c>
      <c r="C20" s="169"/>
      <c r="D20" s="74"/>
      <c r="E20" s="74"/>
      <c r="F20" s="88"/>
      <c r="G20" s="74"/>
      <c r="H20" s="88"/>
      <c r="I20" s="89">
        <v>479</v>
      </c>
      <c r="J20" s="88"/>
      <c r="K20" s="88"/>
      <c r="L20" s="88"/>
      <c r="M20" s="89">
        <f t="shared" si="1"/>
        <v>479</v>
      </c>
    </row>
    <row r="21" spans="1:13" x14ac:dyDescent="0.25">
      <c r="A21" s="67"/>
      <c r="B21" s="36" t="s">
        <v>211</v>
      </c>
      <c r="C21" s="153">
        <v>1</v>
      </c>
      <c r="D21" s="77">
        <v>45638</v>
      </c>
      <c r="E21" s="69" t="s">
        <v>48</v>
      </c>
      <c r="F21" s="89">
        <v>959</v>
      </c>
      <c r="G21" s="36" t="s">
        <v>212</v>
      </c>
      <c r="H21" s="89">
        <v>959</v>
      </c>
      <c r="I21" s="89">
        <v>959</v>
      </c>
      <c r="J21" s="88"/>
      <c r="K21" s="88"/>
      <c r="L21" s="88"/>
      <c r="M21" s="89">
        <f t="shared" si="1"/>
        <v>959</v>
      </c>
    </row>
    <row r="22" spans="1:13" x14ac:dyDescent="0.25">
      <c r="A22" s="74"/>
      <c r="B22" s="36" t="s">
        <v>213</v>
      </c>
      <c r="C22" s="153">
        <v>1</v>
      </c>
      <c r="D22" s="77">
        <v>45638</v>
      </c>
      <c r="E22" s="69" t="s">
        <v>48</v>
      </c>
      <c r="F22" s="89">
        <v>255</v>
      </c>
      <c r="G22" s="36" t="s">
        <v>212</v>
      </c>
      <c r="H22" s="89">
        <v>255</v>
      </c>
      <c r="I22" s="89">
        <v>255</v>
      </c>
      <c r="J22" s="88"/>
      <c r="K22" s="88"/>
      <c r="L22" s="88"/>
      <c r="M22" s="89">
        <f t="shared" si="1"/>
        <v>255</v>
      </c>
    </row>
    <row r="23" spans="1:13" x14ac:dyDescent="0.25">
      <c r="A23" s="74"/>
      <c r="B23" s="74"/>
      <c r="C23" s="169"/>
      <c r="D23" s="74"/>
      <c r="E23" s="74"/>
      <c r="F23" s="88"/>
      <c r="G23" s="74"/>
      <c r="H23" s="88"/>
      <c r="I23" s="88"/>
      <c r="J23" s="88"/>
      <c r="K23" s="88"/>
      <c r="L23" s="88"/>
      <c r="M23" s="88"/>
    </row>
    <row r="24" spans="1:13" x14ac:dyDescent="0.25">
      <c r="A24" s="74"/>
      <c r="B24" s="36" t="s">
        <v>214</v>
      </c>
      <c r="C24" s="169"/>
      <c r="D24" s="74"/>
      <c r="E24" s="74"/>
      <c r="F24" s="88"/>
      <c r="G24" s="74"/>
      <c r="H24" s="88"/>
      <c r="I24" s="88"/>
      <c r="J24" s="88"/>
      <c r="K24" s="88"/>
      <c r="L24" s="88"/>
      <c r="M24" s="88"/>
    </row>
    <row r="25" spans="1:13" x14ac:dyDescent="0.25">
      <c r="A25" s="74"/>
      <c r="B25" s="36" t="s">
        <v>215</v>
      </c>
      <c r="C25" s="153">
        <v>1</v>
      </c>
      <c r="D25" s="74"/>
      <c r="E25" s="74"/>
      <c r="F25" s="88"/>
      <c r="G25" s="74"/>
      <c r="H25" s="88"/>
      <c r="I25" s="89">
        <v>2500</v>
      </c>
      <c r="J25" s="88"/>
      <c r="K25" s="88"/>
      <c r="L25" s="88"/>
      <c r="M25" s="89">
        <f t="shared" ref="M25:M26" si="2">SUM(I25:L25)</f>
        <v>2500</v>
      </c>
    </row>
    <row r="26" spans="1:13" x14ac:dyDescent="0.25">
      <c r="A26" s="74"/>
      <c r="B26" s="36" t="s">
        <v>216</v>
      </c>
      <c r="C26" s="153">
        <v>1</v>
      </c>
      <c r="D26" s="74"/>
      <c r="E26" s="74"/>
      <c r="F26" s="88"/>
      <c r="G26" s="74"/>
      <c r="H26" s="88"/>
      <c r="I26" s="89">
        <v>505</v>
      </c>
      <c r="J26" s="88"/>
      <c r="K26" s="88"/>
      <c r="L26" s="88"/>
      <c r="M26" s="89">
        <f t="shared" si="2"/>
        <v>505</v>
      </c>
    </row>
    <row r="27" spans="1:13" x14ac:dyDescent="0.25">
      <c r="A27" s="74"/>
      <c r="B27" s="74"/>
      <c r="C27" s="169"/>
      <c r="D27" s="74"/>
      <c r="E27" s="74"/>
      <c r="F27" s="88"/>
      <c r="G27" s="74"/>
      <c r="H27" s="88"/>
      <c r="I27" s="88"/>
      <c r="J27" s="88"/>
      <c r="K27" s="88"/>
      <c r="L27" s="88"/>
      <c r="M27" s="88"/>
    </row>
    <row r="28" spans="1:13" x14ac:dyDescent="0.25">
      <c r="A28" s="74"/>
      <c r="B28" s="81" t="s">
        <v>184</v>
      </c>
      <c r="C28" s="169"/>
      <c r="D28" s="74"/>
      <c r="E28" s="74"/>
      <c r="F28" s="88"/>
      <c r="G28" s="74"/>
      <c r="H28" s="88"/>
      <c r="I28" s="88"/>
      <c r="J28" s="88"/>
      <c r="K28" s="88"/>
      <c r="L28" s="88"/>
      <c r="M28" s="88"/>
    </row>
    <row r="29" spans="1:13" x14ac:dyDescent="0.25">
      <c r="A29" s="74"/>
      <c r="B29" s="36" t="s">
        <v>217</v>
      </c>
      <c r="C29" s="153">
        <v>8</v>
      </c>
      <c r="D29" s="74"/>
      <c r="E29" s="74"/>
      <c r="F29" s="88"/>
      <c r="G29" s="74"/>
      <c r="H29" s="88"/>
      <c r="I29" s="89">
        <v>0</v>
      </c>
      <c r="J29" s="88"/>
      <c r="K29" s="88"/>
      <c r="L29" s="88"/>
      <c r="M29" s="89">
        <f t="shared" ref="M29:M39" si="3">SUM(I29:L29)</f>
        <v>0</v>
      </c>
    </row>
    <row r="30" spans="1:13" x14ac:dyDescent="0.25">
      <c r="A30" s="74"/>
      <c r="B30" s="36" t="s">
        <v>218</v>
      </c>
      <c r="C30" s="153">
        <v>1</v>
      </c>
      <c r="D30" s="77">
        <v>43646</v>
      </c>
      <c r="E30" s="74"/>
      <c r="F30" s="88"/>
      <c r="G30" s="74"/>
      <c r="H30" s="88"/>
      <c r="I30" s="89">
        <v>2638</v>
      </c>
      <c r="J30" s="88"/>
      <c r="K30" s="88"/>
      <c r="L30" s="88"/>
      <c r="M30" s="89">
        <f t="shared" si="3"/>
        <v>2638</v>
      </c>
    </row>
    <row r="31" spans="1:13" x14ac:dyDescent="0.25">
      <c r="A31" s="74"/>
      <c r="B31" s="69" t="s">
        <v>185</v>
      </c>
      <c r="C31" s="153">
        <v>2</v>
      </c>
      <c r="D31" s="77">
        <v>43254</v>
      </c>
      <c r="E31" s="74"/>
      <c r="F31" s="88"/>
      <c r="G31" s="74"/>
      <c r="H31" s="88"/>
      <c r="I31" s="89">
        <v>2523</v>
      </c>
      <c r="J31" s="88"/>
      <c r="K31" s="88"/>
      <c r="L31" s="88"/>
      <c r="M31" s="89">
        <f t="shared" si="3"/>
        <v>2523</v>
      </c>
    </row>
    <row r="32" spans="1:13" x14ac:dyDescent="0.25">
      <c r="A32" s="74"/>
      <c r="B32" s="36" t="s">
        <v>219</v>
      </c>
      <c r="C32" s="169"/>
      <c r="D32" s="77">
        <v>43583</v>
      </c>
      <c r="E32" s="74"/>
      <c r="F32" s="88"/>
      <c r="G32" s="36" t="s">
        <v>220</v>
      </c>
      <c r="H32" s="88"/>
      <c r="I32" s="89">
        <v>2239</v>
      </c>
      <c r="J32" s="88"/>
      <c r="K32" s="88"/>
      <c r="L32" s="88"/>
      <c r="M32" s="89">
        <f t="shared" si="3"/>
        <v>2239</v>
      </c>
    </row>
    <row r="33" spans="1:13" x14ac:dyDescent="0.25">
      <c r="A33" s="74"/>
      <c r="B33" s="36" t="s">
        <v>221</v>
      </c>
      <c r="C33" s="169"/>
      <c r="D33" s="74"/>
      <c r="E33" s="74"/>
      <c r="F33" s="88"/>
      <c r="G33" s="74"/>
      <c r="H33" s="88"/>
      <c r="I33" s="89">
        <v>900</v>
      </c>
      <c r="J33" s="88"/>
      <c r="K33" s="88"/>
      <c r="L33" s="88"/>
      <c r="M33" s="89">
        <f t="shared" si="3"/>
        <v>900</v>
      </c>
    </row>
    <row r="34" spans="1:13" x14ac:dyDescent="0.25">
      <c r="A34" s="74"/>
      <c r="B34" s="36" t="s">
        <v>222</v>
      </c>
      <c r="C34" s="153">
        <v>1</v>
      </c>
      <c r="D34" s="74"/>
      <c r="E34" s="74"/>
      <c r="F34" s="88"/>
      <c r="G34" s="74"/>
      <c r="H34" s="88"/>
      <c r="I34" s="89">
        <v>1616</v>
      </c>
      <c r="J34" s="88"/>
      <c r="K34" s="88"/>
      <c r="L34" s="88"/>
      <c r="M34" s="89">
        <f t="shared" si="3"/>
        <v>1616</v>
      </c>
    </row>
    <row r="35" spans="1:13" x14ac:dyDescent="0.25">
      <c r="A35" s="74"/>
      <c r="B35" s="36" t="s">
        <v>223</v>
      </c>
      <c r="C35" s="153">
        <v>1</v>
      </c>
      <c r="D35" s="74"/>
      <c r="E35" s="74"/>
      <c r="F35" s="88"/>
      <c r="G35" s="74"/>
      <c r="H35" s="88"/>
      <c r="I35" s="89">
        <v>925</v>
      </c>
      <c r="J35" s="88"/>
      <c r="K35" s="88"/>
      <c r="L35" s="88"/>
      <c r="M35" s="89">
        <f t="shared" si="3"/>
        <v>925</v>
      </c>
    </row>
    <row r="36" spans="1:13" x14ac:dyDescent="0.25">
      <c r="A36" s="74"/>
      <c r="B36" s="36" t="s">
        <v>224</v>
      </c>
      <c r="C36" s="153">
        <v>8</v>
      </c>
      <c r="D36" s="69" t="s">
        <v>186</v>
      </c>
      <c r="E36" s="74"/>
      <c r="F36" s="88"/>
      <c r="G36" s="74"/>
      <c r="H36" s="88"/>
      <c r="I36" s="89">
        <v>3808</v>
      </c>
      <c r="J36" s="88"/>
      <c r="K36" s="88"/>
      <c r="L36" s="88"/>
      <c r="M36" s="89">
        <f t="shared" si="3"/>
        <v>3808</v>
      </c>
    </row>
    <row r="37" spans="1:13" x14ac:dyDescent="0.25">
      <c r="A37" s="74"/>
      <c r="B37" s="69" t="s">
        <v>519</v>
      </c>
      <c r="C37" s="170">
        <v>1</v>
      </c>
      <c r="D37" s="74"/>
      <c r="E37" s="74" t="s">
        <v>514</v>
      </c>
      <c r="F37" s="88"/>
      <c r="G37" s="74"/>
      <c r="H37" s="88"/>
      <c r="I37" s="89">
        <v>-4000</v>
      </c>
      <c r="J37" s="88"/>
      <c r="K37" s="88"/>
      <c r="L37" s="88">
        <v>4000</v>
      </c>
      <c r="M37" s="89">
        <f t="shared" si="3"/>
        <v>0</v>
      </c>
    </row>
    <row r="38" spans="1:13" x14ac:dyDescent="0.25">
      <c r="A38" s="74"/>
      <c r="B38" s="36" t="s">
        <v>225</v>
      </c>
      <c r="C38" s="153">
        <v>1</v>
      </c>
      <c r="D38" s="77">
        <v>45070</v>
      </c>
      <c r="E38" s="74"/>
      <c r="F38" s="88"/>
      <c r="G38" s="74"/>
      <c r="H38" s="88"/>
      <c r="I38" s="89">
        <v>665</v>
      </c>
      <c r="J38" s="88"/>
      <c r="K38" s="88"/>
      <c r="L38" s="88"/>
      <c r="M38" s="89">
        <f t="shared" si="3"/>
        <v>665</v>
      </c>
    </row>
    <row r="39" spans="1:13" x14ac:dyDescent="0.25">
      <c r="A39" s="74"/>
      <c r="B39" s="36" t="s">
        <v>226</v>
      </c>
      <c r="C39" s="153">
        <v>1</v>
      </c>
      <c r="D39" s="77">
        <v>45460</v>
      </c>
      <c r="E39" s="69" t="s">
        <v>48</v>
      </c>
      <c r="F39" s="89">
        <v>5560</v>
      </c>
      <c r="G39" s="74"/>
      <c r="H39" s="88"/>
      <c r="I39" s="89">
        <v>5560</v>
      </c>
      <c r="J39" s="88"/>
      <c r="K39" s="88"/>
      <c r="L39" s="88"/>
      <c r="M39" s="89">
        <f t="shared" si="3"/>
        <v>5560</v>
      </c>
    </row>
    <row r="40" spans="1:13" x14ac:dyDescent="0.25">
      <c r="A40" s="74"/>
      <c r="B40" s="74"/>
      <c r="C40" s="169"/>
      <c r="D40" s="74"/>
      <c r="E40" s="74"/>
      <c r="F40" s="88"/>
      <c r="G40" s="74"/>
      <c r="H40" s="88"/>
      <c r="I40" s="88"/>
      <c r="J40" s="88"/>
      <c r="K40" s="88"/>
      <c r="L40" s="88"/>
      <c r="M40" s="88"/>
    </row>
    <row r="41" spans="1:13" x14ac:dyDescent="0.25">
      <c r="A41" s="74"/>
      <c r="B41" s="36" t="s">
        <v>227</v>
      </c>
      <c r="C41" s="169"/>
      <c r="D41" s="74"/>
      <c r="E41" s="74"/>
      <c r="F41" s="88"/>
      <c r="G41" s="74"/>
      <c r="H41" s="88"/>
      <c r="I41" s="88"/>
      <c r="J41" s="88"/>
      <c r="K41" s="88"/>
      <c r="L41" s="88"/>
      <c r="M41" s="88"/>
    </row>
    <row r="42" spans="1:13" x14ac:dyDescent="0.25">
      <c r="A42" s="74"/>
      <c r="B42" s="36" t="s">
        <v>228</v>
      </c>
      <c r="C42" s="153">
        <v>1</v>
      </c>
      <c r="D42" s="74"/>
      <c r="E42" s="74"/>
      <c r="F42" s="88"/>
      <c r="G42" s="74"/>
      <c r="H42" s="88"/>
      <c r="I42" s="89">
        <v>3000</v>
      </c>
      <c r="J42" s="88"/>
      <c r="K42" s="88"/>
      <c r="L42" s="88"/>
      <c r="M42" s="89">
        <f t="shared" ref="M42:M45" si="4">SUM(I42:L42)</f>
        <v>3000</v>
      </c>
    </row>
    <row r="43" spans="1:13" x14ac:dyDescent="0.25">
      <c r="A43" s="74"/>
      <c r="B43" s="36" t="s">
        <v>229</v>
      </c>
      <c r="C43" s="153">
        <v>1</v>
      </c>
      <c r="D43" s="74"/>
      <c r="E43" s="74"/>
      <c r="F43" s="88"/>
      <c r="G43" s="74"/>
      <c r="H43" s="88"/>
      <c r="I43" s="89">
        <v>873</v>
      </c>
      <c r="J43" s="88"/>
      <c r="K43" s="88"/>
      <c r="L43" s="88"/>
      <c r="M43" s="89">
        <f t="shared" si="4"/>
        <v>873</v>
      </c>
    </row>
    <row r="44" spans="1:13" x14ac:dyDescent="0.25">
      <c r="A44" s="74"/>
      <c r="B44" s="36" t="s">
        <v>230</v>
      </c>
      <c r="C44" s="169"/>
      <c r="D44" s="74"/>
      <c r="E44" s="74"/>
      <c r="F44" s="88"/>
      <c r="G44" s="74"/>
      <c r="H44" s="88"/>
      <c r="I44" s="89">
        <v>395</v>
      </c>
      <c r="J44" s="88"/>
      <c r="K44" s="88"/>
      <c r="L44" s="88"/>
      <c r="M44" s="89">
        <f t="shared" si="4"/>
        <v>395</v>
      </c>
    </row>
    <row r="45" spans="1:13" x14ac:dyDescent="0.25">
      <c r="A45" s="74"/>
      <c r="B45" s="36" t="s">
        <v>231</v>
      </c>
      <c r="C45" s="153">
        <v>1</v>
      </c>
      <c r="D45" s="74"/>
      <c r="E45" s="74"/>
      <c r="F45" s="88"/>
      <c r="G45" s="74"/>
      <c r="H45" s="88"/>
      <c r="I45" s="89">
        <v>205</v>
      </c>
      <c r="J45" s="88"/>
      <c r="K45" s="88"/>
      <c r="L45" s="88"/>
      <c r="M45" s="89">
        <f t="shared" si="4"/>
        <v>205</v>
      </c>
    </row>
    <row r="46" spans="1:13" x14ac:dyDescent="0.25">
      <c r="A46" s="74"/>
      <c r="B46" s="74"/>
      <c r="C46" s="169"/>
      <c r="D46" s="74"/>
      <c r="E46" s="74"/>
      <c r="F46" s="88"/>
      <c r="G46" s="74"/>
      <c r="H46" s="88"/>
      <c r="I46" s="88"/>
      <c r="J46" s="88"/>
      <c r="K46" s="88"/>
      <c r="L46" s="88"/>
      <c r="M46" s="88"/>
    </row>
    <row r="47" spans="1:13" x14ac:dyDescent="0.25">
      <c r="A47" s="74"/>
      <c r="B47" s="36" t="s">
        <v>232</v>
      </c>
      <c r="C47" s="169"/>
      <c r="D47" s="74"/>
      <c r="E47" s="74"/>
      <c r="F47" s="88"/>
      <c r="G47" s="74"/>
      <c r="H47" s="88"/>
      <c r="I47" s="88"/>
      <c r="J47" s="88"/>
      <c r="K47" s="88"/>
      <c r="L47" s="88"/>
      <c r="M47" s="88"/>
    </row>
    <row r="48" spans="1:13" x14ac:dyDescent="0.25">
      <c r="A48" s="74"/>
      <c r="B48" s="36" t="s">
        <v>233</v>
      </c>
      <c r="C48" s="153">
        <v>1</v>
      </c>
      <c r="D48" s="74"/>
      <c r="E48" s="74"/>
      <c r="F48" s="88"/>
      <c r="G48" s="74"/>
      <c r="H48" s="88"/>
      <c r="I48" s="89">
        <v>1000</v>
      </c>
      <c r="J48" s="88"/>
      <c r="K48" s="88"/>
      <c r="L48" s="88"/>
      <c r="M48" s="89">
        <f t="shared" ref="M48:M49" si="5">SUM(I48:L48)</f>
        <v>1000</v>
      </c>
    </row>
    <row r="49" spans="1:13" x14ac:dyDescent="0.25">
      <c r="A49" s="74"/>
      <c r="B49" s="36" t="s">
        <v>234</v>
      </c>
      <c r="C49" s="169"/>
      <c r="D49" s="74"/>
      <c r="E49" s="74"/>
      <c r="F49" s="88"/>
      <c r="G49" s="74"/>
      <c r="H49" s="88"/>
      <c r="I49" s="89">
        <v>2400</v>
      </c>
      <c r="J49" s="88"/>
      <c r="K49" s="88"/>
      <c r="L49" s="88"/>
      <c r="M49" s="89">
        <f t="shared" si="5"/>
        <v>2400</v>
      </c>
    </row>
    <row r="50" spans="1:13" x14ac:dyDescent="0.25">
      <c r="A50" s="74"/>
      <c r="B50" s="74"/>
      <c r="C50" s="169"/>
      <c r="D50" s="74"/>
      <c r="E50" s="74"/>
      <c r="F50" s="88"/>
      <c r="G50" s="74"/>
      <c r="H50" s="88"/>
      <c r="I50" s="88"/>
      <c r="J50" s="88"/>
      <c r="K50" s="88"/>
      <c r="L50" s="88"/>
      <c r="M50" s="88"/>
    </row>
    <row r="51" spans="1:13" x14ac:dyDescent="0.25">
      <c r="A51" s="74"/>
      <c r="B51" s="36" t="s">
        <v>235</v>
      </c>
      <c r="C51" s="169"/>
      <c r="D51" s="74"/>
      <c r="E51" s="74"/>
      <c r="F51" s="88"/>
      <c r="G51" s="74"/>
      <c r="H51" s="88"/>
      <c r="I51" s="88"/>
      <c r="J51" s="88"/>
      <c r="K51" s="88"/>
      <c r="L51" s="88"/>
      <c r="M51" s="88"/>
    </row>
    <row r="52" spans="1:13" x14ac:dyDescent="0.25">
      <c r="A52" s="74"/>
      <c r="B52" s="36" t="s">
        <v>236</v>
      </c>
      <c r="C52" s="169"/>
      <c r="D52" s="74"/>
      <c r="E52" s="74"/>
      <c r="F52" s="88"/>
      <c r="G52" s="74"/>
      <c r="H52" s="88"/>
      <c r="I52" s="89">
        <v>1620</v>
      </c>
      <c r="J52" s="88"/>
      <c r="K52" s="88"/>
      <c r="L52" s="88"/>
      <c r="M52" s="89">
        <f t="shared" ref="M52:M58" si="6">SUM(I52:L52)</f>
        <v>1620</v>
      </c>
    </row>
    <row r="53" spans="1:13" x14ac:dyDescent="0.25">
      <c r="A53" s="74"/>
      <c r="B53" s="36" t="s">
        <v>237</v>
      </c>
      <c r="C53" s="169"/>
      <c r="D53" s="74"/>
      <c r="E53" s="74"/>
      <c r="F53" s="88"/>
      <c r="G53" s="74"/>
      <c r="H53" s="88"/>
      <c r="I53" s="89">
        <v>800</v>
      </c>
      <c r="J53" s="88"/>
      <c r="K53" s="88"/>
      <c r="L53" s="88"/>
      <c r="M53" s="89">
        <f t="shared" si="6"/>
        <v>800</v>
      </c>
    </row>
    <row r="54" spans="1:13" x14ac:dyDescent="0.25">
      <c r="A54" s="74"/>
      <c r="B54" s="36" t="s">
        <v>238</v>
      </c>
      <c r="C54" s="169"/>
      <c r="D54" s="74"/>
      <c r="E54" s="74"/>
      <c r="F54" s="88"/>
      <c r="G54" s="74"/>
      <c r="H54" s="88"/>
      <c r="I54" s="89">
        <v>600</v>
      </c>
      <c r="J54" s="88"/>
      <c r="K54" s="88"/>
      <c r="L54" s="88"/>
      <c r="M54" s="89">
        <f t="shared" si="6"/>
        <v>600</v>
      </c>
    </row>
    <row r="55" spans="1:13" x14ac:dyDescent="0.25">
      <c r="A55" s="74"/>
      <c r="B55" s="36" t="s">
        <v>239</v>
      </c>
      <c r="C55" s="153">
        <v>1</v>
      </c>
      <c r="D55" s="69" t="s">
        <v>186</v>
      </c>
      <c r="E55" s="74"/>
      <c r="F55" s="88"/>
      <c r="G55" s="74"/>
      <c r="H55" s="88"/>
      <c r="I55" s="89">
        <v>5513</v>
      </c>
      <c r="J55" s="88"/>
      <c r="K55" s="88"/>
      <c r="L55" s="88"/>
      <c r="M55" s="89">
        <f t="shared" si="6"/>
        <v>5513</v>
      </c>
    </row>
    <row r="56" spans="1:13" x14ac:dyDescent="0.25">
      <c r="A56" s="74"/>
      <c r="B56" s="36" t="s">
        <v>240</v>
      </c>
      <c r="C56" s="169"/>
      <c r="D56" s="77">
        <v>44439</v>
      </c>
      <c r="E56" s="74"/>
      <c r="F56" s="88"/>
      <c r="G56" s="74"/>
      <c r="H56" s="88"/>
      <c r="I56" s="89">
        <v>6713</v>
      </c>
      <c r="J56" s="88"/>
      <c r="K56" s="88"/>
      <c r="L56" s="88"/>
      <c r="M56" s="89">
        <f t="shared" si="6"/>
        <v>6713</v>
      </c>
    </row>
    <row r="57" spans="1:13" x14ac:dyDescent="0.25">
      <c r="A57" s="67"/>
      <c r="B57" s="36" t="s">
        <v>241</v>
      </c>
      <c r="C57" s="171"/>
      <c r="D57" s="67"/>
      <c r="E57" s="67"/>
      <c r="F57" s="90"/>
      <c r="G57" s="67"/>
      <c r="H57" s="90"/>
      <c r="I57" s="89">
        <v>1</v>
      </c>
      <c r="J57" s="88"/>
      <c r="K57" s="88"/>
      <c r="L57" s="88"/>
      <c r="M57" s="89">
        <f t="shared" si="6"/>
        <v>1</v>
      </c>
    </row>
    <row r="58" spans="1:13" x14ac:dyDescent="0.25">
      <c r="A58" s="74"/>
      <c r="B58" s="36" t="s">
        <v>242</v>
      </c>
      <c r="C58" s="153">
        <v>1</v>
      </c>
      <c r="D58" s="77">
        <v>45412</v>
      </c>
      <c r="E58" s="69" t="s">
        <v>48</v>
      </c>
      <c r="F58" s="89">
        <v>1336</v>
      </c>
      <c r="G58" s="74"/>
      <c r="H58" s="88"/>
      <c r="I58" s="89">
        <v>1336</v>
      </c>
      <c r="J58" s="88"/>
      <c r="K58" s="88"/>
      <c r="L58" s="88"/>
      <c r="M58" s="89">
        <f t="shared" si="6"/>
        <v>1336</v>
      </c>
    </row>
    <row r="59" spans="1:13" x14ac:dyDescent="0.25">
      <c r="A59" s="74"/>
      <c r="B59" s="74"/>
      <c r="C59" s="169"/>
      <c r="D59" s="74"/>
      <c r="E59" s="74"/>
      <c r="F59" s="88"/>
      <c r="G59" s="74"/>
      <c r="H59" s="88"/>
      <c r="I59" s="88"/>
      <c r="J59" s="88"/>
      <c r="K59" s="88"/>
      <c r="L59" s="88"/>
      <c r="M59" s="88"/>
    </row>
    <row r="60" spans="1:13" x14ac:dyDescent="0.25">
      <c r="A60" s="74"/>
      <c r="B60" s="36" t="s">
        <v>243</v>
      </c>
      <c r="C60" s="169"/>
      <c r="D60" s="74"/>
      <c r="E60" s="74"/>
      <c r="F60" s="88"/>
      <c r="G60" s="74"/>
      <c r="H60" s="88"/>
      <c r="I60" s="88"/>
      <c r="J60" s="88"/>
      <c r="K60" s="88"/>
      <c r="L60" s="88"/>
      <c r="M60" s="88"/>
    </row>
    <row r="61" spans="1:13" x14ac:dyDescent="0.25">
      <c r="A61" s="74"/>
      <c r="B61" s="36" t="s">
        <v>233</v>
      </c>
      <c r="C61" s="153">
        <v>1</v>
      </c>
      <c r="D61" s="74"/>
      <c r="E61" s="74"/>
      <c r="F61" s="88"/>
      <c r="G61" s="74"/>
      <c r="H61" s="88"/>
      <c r="I61" s="89">
        <v>500</v>
      </c>
      <c r="J61" s="88"/>
      <c r="K61" s="88"/>
      <c r="L61" s="88"/>
      <c r="M61" s="89">
        <f t="shared" ref="M61:M65" si="7">SUM(I61:L61)</f>
        <v>500</v>
      </c>
    </row>
    <row r="62" spans="1:13" x14ac:dyDescent="0.25">
      <c r="A62" s="74"/>
      <c r="B62" s="36" t="s">
        <v>236</v>
      </c>
      <c r="C62" s="169"/>
      <c r="D62" s="74"/>
      <c r="E62" s="74"/>
      <c r="F62" s="88"/>
      <c r="G62" s="74"/>
      <c r="H62" s="88"/>
      <c r="I62" s="89">
        <v>750</v>
      </c>
      <c r="J62" s="88"/>
      <c r="K62" s="88"/>
      <c r="L62" s="88"/>
      <c r="M62" s="89">
        <f t="shared" si="7"/>
        <v>750</v>
      </c>
    </row>
    <row r="63" spans="1:13" x14ac:dyDescent="0.25">
      <c r="A63" s="74"/>
      <c r="B63" s="36" t="s">
        <v>244</v>
      </c>
      <c r="C63" s="169"/>
      <c r="D63" s="74"/>
      <c r="E63" s="74"/>
      <c r="F63" s="88"/>
      <c r="G63" s="74"/>
      <c r="H63" s="88"/>
      <c r="I63" s="89">
        <v>1580</v>
      </c>
      <c r="J63" s="88"/>
      <c r="K63" s="88"/>
      <c r="L63" s="88"/>
      <c r="M63" s="89">
        <f t="shared" si="7"/>
        <v>1580</v>
      </c>
    </row>
    <row r="64" spans="1:13" x14ac:dyDescent="0.25">
      <c r="A64" s="74"/>
      <c r="B64" s="69" t="s">
        <v>187</v>
      </c>
      <c r="C64" s="169"/>
      <c r="D64" s="74"/>
      <c r="E64" s="74"/>
      <c r="F64" s="88"/>
      <c r="G64" s="74"/>
      <c r="H64" s="88"/>
      <c r="I64" s="89">
        <v>1664</v>
      </c>
      <c r="J64" s="88"/>
      <c r="K64" s="88"/>
      <c r="L64" s="88"/>
      <c r="M64" s="89">
        <f t="shared" si="7"/>
        <v>1664</v>
      </c>
    </row>
    <row r="65" spans="1:13" x14ac:dyDescent="0.25">
      <c r="A65" s="74"/>
      <c r="B65" s="36" t="s">
        <v>245</v>
      </c>
      <c r="C65" s="169"/>
      <c r="D65" s="74"/>
      <c r="E65" s="74"/>
      <c r="F65" s="88"/>
      <c r="G65" s="74"/>
      <c r="H65" s="88"/>
      <c r="I65" s="89">
        <v>378</v>
      </c>
      <c r="J65" s="88"/>
      <c r="K65" s="88"/>
      <c r="L65" s="88"/>
      <c r="M65" s="89">
        <f t="shared" si="7"/>
        <v>378</v>
      </c>
    </row>
    <row r="66" spans="1:13" x14ac:dyDescent="0.25">
      <c r="A66" s="74"/>
      <c r="B66" s="74"/>
      <c r="C66" s="169"/>
      <c r="D66" s="74"/>
      <c r="E66" s="74"/>
      <c r="F66" s="88"/>
      <c r="G66" s="74"/>
      <c r="H66" s="88"/>
      <c r="I66" s="88"/>
      <c r="J66" s="88"/>
      <c r="K66" s="88"/>
      <c r="L66" s="88"/>
      <c r="M66" s="88"/>
    </row>
    <row r="67" spans="1:13" x14ac:dyDescent="0.25">
      <c r="A67" s="74"/>
      <c r="B67" s="81" t="s">
        <v>188</v>
      </c>
      <c r="C67" s="169"/>
      <c r="D67" s="74"/>
      <c r="E67" s="74"/>
      <c r="F67" s="88"/>
      <c r="G67" s="74"/>
      <c r="H67" s="88"/>
      <c r="I67" s="88"/>
      <c r="J67" s="88"/>
      <c r="K67" s="88"/>
      <c r="L67" s="88"/>
      <c r="M67" s="88"/>
    </row>
    <row r="68" spans="1:13" x14ac:dyDescent="0.25">
      <c r="A68" s="74"/>
      <c r="B68" s="69" t="s">
        <v>189</v>
      </c>
      <c r="C68" s="153">
        <v>1</v>
      </c>
      <c r="D68" s="74"/>
      <c r="E68" s="74"/>
      <c r="F68" s="88"/>
      <c r="G68" s="74"/>
      <c r="H68" s="88"/>
      <c r="I68" s="89">
        <v>300</v>
      </c>
      <c r="J68" s="88"/>
      <c r="K68" s="88"/>
      <c r="L68" s="88"/>
      <c r="M68" s="89">
        <f t="shared" ref="M68:M70" si="8">SUM(I68:L68)</f>
        <v>300</v>
      </c>
    </row>
    <row r="69" spans="1:13" x14ac:dyDescent="0.25">
      <c r="A69" s="74"/>
      <c r="B69" s="69" t="s">
        <v>190</v>
      </c>
      <c r="C69" s="153">
        <v>1</v>
      </c>
      <c r="D69" s="74"/>
      <c r="E69" s="74"/>
      <c r="F69" s="88"/>
      <c r="G69" s="74"/>
      <c r="H69" s="88"/>
      <c r="I69" s="89">
        <v>100</v>
      </c>
      <c r="J69" s="88"/>
      <c r="K69" s="88"/>
      <c r="L69" s="88"/>
      <c r="M69" s="89">
        <f t="shared" si="8"/>
        <v>100</v>
      </c>
    </row>
    <row r="70" spans="1:13" x14ac:dyDescent="0.25">
      <c r="A70" s="74"/>
      <c r="B70" s="69" t="s">
        <v>191</v>
      </c>
      <c r="C70" s="153">
        <v>1</v>
      </c>
      <c r="D70" s="77">
        <v>45050</v>
      </c>
      <c r="E70" s="74"/>
      <c r="F70" s="88"/>
      <c r="G70" s="74"/>
      <c r="H70" s="88"/>
      <c r="I70" s="89">
        <v>566</v>
      </c>
      <c r="J70" s="88"/>
      <c r="K70" s="88"/>
      <c r="L70" s="88"/>
      <c r="M70" s="89">
        <f t="shared" si="8"/>
        <v>566</v>
      </c>
    </row>
    <row r="71" spans="1:13" x14ac:dyDescent="0.25">
      <c r="A71" s="74"/>
      <c r="B71" s="74"/>
      <c r="C71" s="169"/>
      <c r="D71" s="74"/>
      <c r="E71" s="74"/>
      <c r="F71" s="88"/>
      <c r="G71" s="74"/>
      <c r="H71" s="88"/>
      <c r="I71" s="88"/>
      <c r="J71" s="88"/>
      <c r="K71" s="88"/>
      <c r="L71" s="88"/>
      <c r="M71" s="88"/>
    </row>
    <row r="72" spans="1:13" x14ac:dyDescent="0.25">
      <c r="A72" s="74"/>
      <c r="B72" s="81" t="s">
        <v>184</v>
      </c>
      <c r="C72" s="169"/>
      <c r="D72" s="74"/>
      <c r="E72" s="74"/>
      <c r="F72" s="88"/>
      <c r="G72" s="74"/>
      <c r="H72" s="88"/>
      <c r="I72" s="88"/>
      <c r="J72" s="88"/>
      <c r="K72" s="88"/>
      <c r="L72" s="88"/>
      <c r="M72" s="88"/>
    </row>
    <row r="73" spans="1:13" x14ac:dyDescent="0.25">
      <c r="A73" s="74"/>
      <c r="B73" s="36" t="s">
        <v>246</v>
      </c>
      <c r="C73" s="169"/>
      <c r="D73" s="74"/>
      <c r="E73" s="74"/>
      <c r="F73" s="88"/>
      <c r="G73" s="74"/>
      <c r="H73" s="88"/>
      <c r="I73" s="89">
        <v>600</v>
      </c>
      <c r="J73" s="88"/>
      <c r="K73" s="88"/>
      <c r="L73" s="88"/>
      <c r="M73" s="89">
        <f t="shared" ref="M73:M85" si="9">SUM(I73:L73)</f>
        <v>600</v>
      </c>
    </row>
    <row r="74" spans="1:13" x14ac:dyDescent="0.25">
      <c r="A74" s="74"/>
      <c r="B74" s="36" t="s">
        <v>247</v>
      </c>
      <c r="C74" s="169"/>
      <c r="D74" s="74"/>
      <c r="E74" s="74"/>
      <c r="F74" s="88"/>
      <c r="G74" s="74"/>
      <c r="H74" s="88"/>
      <c r="I74" s="89">
        <v>390</v>
      </c>
      <c r="J74" s="88"/>
      <c r="K74" s="88"/>
      <c r="L74" s="88"/>
      <c r="M74" s="89">
        <f t="shared" si="9"/>
        <v>390</v>
      </c>
    </row>
    <row r="75" spans="1:13" x14ac:dyDescent="0.25">
      <c r="A75" s="74"/>
      <c r="B75" s="69" t="s">
        <v>187</v>
      </c>
      <c r="C75" s="169"/>
      <c r="D75" s="74"/>
      <c r="E75" s="74"/>
      <c r="F75" s="88"/>
      <c r="G75" s="74"/>
      <c r="H75" s="88"/>
      <c r="I75" s="89">
        <v>300</v>
      </c>
      <c r="J75" s="88"/>
      <c r="K75" s="88"/>
      <c r="L75" s="88"/>
      <c r="M75" s="89">
        <f t="shared" si="9"/>
        <v>300</v>
      </c>
    </row>
    <row r="76" spans="1:13" x14ac:dyDescent="0.25">
      <c r="A76" s="74"/>
      <c r="B76" s="36" t="s">
        <v>248</v>
      </c>
      <c r="C76" s="153">
        <v>1</v>
      </c>
      <c r="D76" s="74"/>
      <c r="E76" s="74"/>
      <c r="F76" s="88"/>
      <c r="G76" s="74"/>
      <c r="H76" s="88"/>
      <c r="I76" s="89">
        <v>133</v>
      </c>
      <c r="J76" s="88"/>
      <c r="K76" s="88"/>
      <c r="L76" s="88"/>
      <c r="M76" s="89">
        <f t="shared" si="9"/>
        <v>133</v>
      </c>
    </row>
    <row r="77" spans="1:13" x14ac:dyDescent="0.25">
      <c r="A77" s="74"/>
      <c r="B77" s="36" t="s">
        <v>249</v>
      </c>
      <c r="C77" s="153">
        <v>1</v>
      </c>
      <c r="D77" s="74"/>
      <c r="E77" s="74"/>
      <c r="F77" s="88"/>
      <c r="G77" s="74"/>
      <c r="H77" s="88"/>
      <c r="I77" s="89">
        <v>125</v>
      </c>
      <c r="J77" s="88"/>
      <c r="K77" s="88"/>
      <c r="L77" s="88"/>
      <c r="M77" s="89">
        <f t="shared" si="9"/>
        <v>125</v>
      </c>
    </row>
    <row r="78" spans="1:13" x14ac:dyDescent="0.25">
      <c r="A78" s="74"/>
      <c r="B78" s="69" t="s">
        <v>192</v>
      </c>
      <c r="C78" s="153">
        <v>1</v>
      </c>
      <c r="D78" s="74"/>
      <c r="E78" s="74"/>
      <c r="F78" s="88"/>
      <c r="G78" s="74"/>
      <c r="H78" s="88"/>
      <c r="I78" s="89">
        <v>120</v>
      </c>
      <c r="J78" s="88"/>
      <c r="K78" s="88"/>
      <c r="L78" s="88"/>
      <c r="M78" s="89">
        <f t="shared" si="9"/>
        <v>120</v>
      </c>
    </row>
    <row r="79" spans="1:13" x14ac:dyDescent="0.25">
      <c r="A79" s="74"/>
      <c r="B79" s="69" t="s">
        <v>193</v>
      </c>
      <c r="C79" s="153">
        <v>1</v>
      </c>
      <c r="D79" s="74"/>
      <c r="E79" s="74"/>
      <c r="F79" s="88"/>
      <c r="G79" s="74"/>
      <c r="H79" s="88"/>
      <c r="I79" s="89">
        <v>300</v>
      </c>
      <c r="J79" s="88"/>
      <c r="K79" s="88"/>
      <c r="L79" s="88"/>
      <c r="M79" s="89">
        <f t="shared" si="9"/>
        <v>300</v>
      </c>
    </row>
    <row r="80" spans="1:13" x14ac:dyDescent="0.25">
      <c r="A80" s="74"/>
      <c r="B80" s="69" t="s">
        <v>194</v>
      </c>
      <c r="C80" s="153">
        <v>1</v>
      </c>
      <c r="D80" s="74"/>
      <c r="E80" s="74"/>
      <c r="F80" s="88"/>
      <c r="G80" s="74"/>
      <c r="H80" s="88"/>
      <c r="I80" s="89">
        <v>200</v>
      </c>
      <c r="J80" s="88"/>
      <c r="K80" s="88"/>
      <c r="L80" s="88"/>
      <c r="M80" s="89">
        <f t="shared" si="9"/>
        <v>200</v>
      </c>
    </row>
    <row r="81" spans="1:13" x14ac:dyDescent="0.25">
      <c r="A81" s="74"/>
      <c r="B81" s="36" t="s">
        <v>250</v>
      </c>
      <c r="C81" s="169"/>
      <c r="D81" s="74"/>
      <c r="E81" s="74"/>
      <c r="F81" s="88"/>
      <c r="G81" s="74"/>
      <c r="H81" s="88"/>
      <c r="I81" s="89">
        <v>200</v>
      </c>
      <c r="J81" s="88"/>
      <c r="K81" s="88"/>
      <c r="L81" s="88"/>
      <c r="M81" s="89">
        <f t="shared" si="9"/>
        <v>200</v>
      </c>
    </row>
    <row r="82" spans="1:13" x14ac:dyDescent="0.25">
      <c r="A82" s="74"/>
      <c r="B82" s="69" t="s">
        <v>195</v>
      </c>
      <c r="C82" s="153">
        <v>1</v>
      </c>
      <c r="D82" s="77">
        <v>44847</v>
      </c>
      <c r="E82" s="74"/>
      <c r="F82" s="88"/>
      <c r="G82" s="74"/>
      <c r="H82" s="88"/>
      <c r="I82" s="89">
        <v>9617</v>
      </c>
      <c r="J82" s="88"/>
      <c r="K82" s="88"/>
      <c r="L82" s="88"/>
      <c r="M82" s="89">
        <f t="shared" si="9"/>
        <v>9617</v>
      </c>
    </row>
    <row r="83" spans="1:13" x14ac:dyDescent="0.25">
      <c r="A83" s="74"/>
      <c r="B83" s="36" t="s">
        <v>251</v>
      </c>
      <c r="C83" s="153">
        <v>1</v>
      </c>
      <c r="D83" s="77">
        <v>45627</v>
      </c>
      <c r="E83" s="69" t="s">
        <v>48</v>
      </c>
      <c r="F83" s="89">
        <v>2400</v>
      </c>
      <c r="G83" s="74"/>
      <c r="H83" s="89">
        <v>2400</v>
      </c>
      <c r="I83" s="89">
        <v>2400</v>
      </c>
      <c r="J83" s="88"/>
      <c r="K83" s="88"/>
      <c r="L83" s="88"/>
      <c r="M83" s="89">
        <f t="shared" si="9"/>
        <v>2400</v>
      </c>
    </row>
    <row r="84" spans="1:13" x14ac:dyDescent="0.25">
      <c r="A84" s="74"/>
      <c r="B84" s="69" t="s">
        <v>518</v>
      </c>
      <c r="C84" s="153">
        <v>1</v>
      </c>
      <c r="D84" s="74"/>
      <c r="E84" s="74"/>
      <c r="F84" s="88"/>
      <c r="G84" s="74"/>
      <c r="H84" s="88"/>
      <c r="I84" s="89">
        <v>1</v>
      </c>
      <c r="J84" s="88"/>
      <c r="K84" s="88"/>
      <c r="L84" s="88"/>
      <c r="M84" s="89">
        <f t="shared" si="9"/>
        <v>1</v>
      </c>
    </row>
    <row r="85" spans="1:13" x14ac:dyDescent="0.25">
      <c r="A85" s="74"/>
      <c r="B85" s="36" t="s">
        <v>252</v>
      </c>
      <c r="C85" s="153">
        <v>1</v>
      </c>
      <c r="D85" s="77">
        <v>45279</v>
      </c>
      <c r="E85" s="74"/>
      <c r="F85" s="88"/>
      <c r="G85" s="74"/>
      <c r="H85" s="88"/>
      <c r="I85" s="89">
        <v>2572</v>
      </c>
      <c r="J85" s="88"/>
      <c r="K85" s="88"/>
      <c r="L85" s="88"/>
      <c r="M85" s="89">
        <f t="shared" si="9"/>
        <v>2572</v>
      </c>
    </row>
    <row r="86" spans="1:13" x14ac:dyDescent="0.25">
      <c r="A86" s="74"/>
      <c r="B86" s="36" t="s">
        <v>477</v>
      </c>
      <c r="C86" s="153"/>
      <c r="D86" s="77">
        <v>45764</v>
      </c>
      <c r="E86" s="74"/>
      <c r="F86" s="88"/>
      <c r="G86" s="74"/>
      <c r="H86" s="88"/>
      <c r="I86" s="89">
        <v>0</v>
      </c>
      <c r="J86" s="88">
        <v>494</v>
      </c>
      <c r="K86" s="88"/>
      <c r="L86" s="88"/>
      <c r="M86" s="89">
        <f t="shared" ref="M86:M94" si="10">SUM(I86:L86)</f>
        <v>494</v>
      </c>
    </row>
    <row r="87" spans="1:13" x14ac:dyDescent="0.25">
      <c r="A87" s="74"/>
      <c r="B87" s="36" t="s">
        <v>478</v>
      </c>
      <c r="C87" s="153"/>
      <c r="D87" s="77">
        <v>45868</v>
      </c>
      <c r="E87" s="74"/>
      <c r="F87" s="88"/>
      <c r="G87" s="74"/>
      <c r="H87" s="88"/>
      <c r="I87" s="89">
        <v>0</v>
      </c>
      <c r="J87" s="88">
        <v>233</v>
      </c>
      <c r="K87" s="88"/>
      <c r="L87" s="88"/>
      <c r="M87" s="89">
        <f t="shared" si="10"/>
        <v>233</v>
      </c>
    </row>
    <row r="88" spans="1:13" x14ac:dyDescent="0.25">
      <c r="A88" s="74"/>
      <c r="B88" s="36"/>
      <c r="C88" s="153"/>
      <c r="D88" s="77"/>
      <c r="E88" s="74"/>
      <c r="F88" s="88"/>
      <c r="G88" s="74"/>
      <c r="H88" s="88"/>
      <c r="I88" s="89"/>
      <c r="J88" s="88"/>
      <c r="K88" s="88"/>
      <c r="L88" s="88"/>
      <c r="M88" s="89"/>
    </row>
    <row r="89" spans="1:13" x14ac:dyDescent="0.25">
      <c r="A89" s="74"/>
      <c r="B89" s="36" t="s">
        <v>479</v>
      </c>
      <c r="C89" s="153"/>
      <c r="D89" s="77">
        <v>46097</v>
      </c>
      <c r="E89" s="74"/>
      <c r="F89" s="88"/>
      <c r="G89" s="74"/>
      <c r="H89" s="88"/>
      <c r="I89" s="89">
        <v>0</v>
      </c>
      <c r="J89" s="88">
        <v>416</v>
      </c>
      <c r="K89" s="88"/>
      <c r="L89" s="88"/>
      <c r="M89" s="89">
        <f t="shared" si="10"/>
        <v>416</v>
      </c>
    </row>
    <row r="90" spans="1:13" x14ac:dyDescent="0.25">
      <c r="A90" s="74"/>
      <c r="B90" s="36" t="s">
        <v>480</v>
      </c>
      <c r="C90" s="153"/>
      <c r="D90" s="77">
        <v>46101</v>
      </c>
      <c r="E90" s="74"/>
      <c r="F90" s="88"/>
      <c r="G90" s="74"/>
      <c r="H90" s="88"/>
      <c r="I90" s="89">
        <v>0</v>
      </c>
      <c r="J90" s="88">
        <v>2300</v>
      </c>
      <c r="K90" s="88"/>
      <c r="L90" s="88"/>
      <c r="M90" s="89">
        <f t="shared" si="10"/>
        <v>2300</v>
      </c>
    </row>
    <row r="91" spans="1:13" x14ac:dyDescent="0.25">
      <c r="A91" s="74"/>
      <c r="B91" s="36" t="s">
        <v>481</v>
      </c>
      <c r="C91" s="153"/>
      <c r="D91" s="77">
        <v>45905</v>
      </c>
      <c r="E91" s="74"/>
      <c r="F91" s="88"/>
      <c r="G91" s="74"/>
      <c r="H91" s="88"/>
      <c r="I91" s="89">
        <v>0</v>
      </c>
      <c r="J91" s="88">
        <v>2328</v>
      </c>
      <c r="K91" s="88"/>
      <c r="L91" s="88"/>
      <c r="M91" s="89">
        <f t="shared" si="10"/>
        <v>2328</v>
      </c>
    </row>
    <row r="92" spans="1:13" x14ac:dyDescent="0.25">
      <c r="A92" s="74"/>
      <c r="B92" s="36" t="s">
        <v>482</v>
      </c>
      <c r="C92" s="153">
        <v>5</v>
      </c>
      <c r="D92" s="77">
        <v>46101</v>
      </c>
      <c r="E92" s="74"/>
      <c r="F92" s="88"/>
      <c r="G92" s="74"/>
      <c r="H92" s="88"/>
      <c r="I92" s="89">
        <v>0</v>
      </c>
      <c r="J92" s="88">
        <v>4996</v>
      </c>
      <c r="K92" s="88"/>
      <c r="L92" s="88"/>
      <c r="M92" s="89">
        <f t="shared" si="10"/>
        <v>4996</v>
      </c>
    </row>
    <row r="93" spans="1:13" x14ac:dyDescent="0.25">
      <c r="A93" s="74"/>
      <c r="B93" s="36" t="s">
        <v>483</v>
      </c>
      <c r="C93" s="153">
        <v>7</v>
      </c>
      <c r="D93" s="77">
        <v>46107</v>
      </c>
      <c r="E93" s="74"/>
      <c r="F93" s="88"/>
      <c r="G93" s="74"/>
      <c r="H93" s="88"/>
      <c r="I93" s="89">
        <v>0</v>
      </c>
      <c r="J93" s="88">
        <v>4646</v>
      </c>
      <c r="K93" s="88"/>
      <c r="L93" s="88"/>
      <c r="M93" s="89">
        <f t="shared" si="10"/>
        <v>4646</v>
      </c>
    </row>
    <row r="94" spans="1:13" x14ac:dyDescent="0.25">
      <c r="A94" s="74"/>
      <c r="B94" s="36" t="s">
        <v>484</v>
      </c>
      <c r="C94" s="153">
        <v>12</v>
      </c>
      <c r="D94" s="77">
        <v>46107</v>
      </c>
      <c r="E94" s="74"/>
      <c r="F94" s="88"/>
      <c r="G94" s="74"/>
      <c r="H94" s="88"/>
      <c r="I94" s="89">
        <v>0</v>
      </c>
      <c r="J94" s="88">
        <v>1713</v>
      </c>
      <c r="K94" s="88"/>
      <c r="L94" s="88"/>
      <c r="M94" s="89">
        <f t="shared" si="10"/>
        <v>1713</v>
      </c>
    </row>
    <row r="95" spans="1:13" x14ac:dyDescent="0.25">
      <c r="A95" s="74"/>
      <c r="B95" s="36"/>
      <c r="C95" s="153"/>
      <c r="D95" s="77"/>
      <c r="E95" s="74"/>
      <c r="F95" s="88"/>
      <c r="G95" s="74"/>
      <c r="H95" s="88"/>
      <c r="I95" s="89"/>
      <c r="J95" s="88"/>
      <c r="K95" s="88"/>
      <c r="L95" s="88"/>
      <c r="M95" s="89"/>
    </row>
    <row r="96" spans="1:13" x14ac:dyDescent="0.25">
      <c r="A96" s="74"/>
      <c r="B96" s="74"/>
      <c r="C96" s="169"/>
      <c r="D96" s="74"/>
      <c r="E96" s="74"/>
      <c r="F96" s="88"/>
      <c r="G96" s="74"/>
      <c r="H96" s="88"/>
      <c r="I96" s="88"/>
      <c r="J96" s="88"/>
      <c r="K96" s="88"/>
      <c r="L96" s="88"/>
      <c r="M96" s="88"/>
    </row>
    <row r="97" spans="1:13" x14ac:dyDescent="0.25">
      <c r="A97" s="85"/>
      <c r="B97" s="86" t="s">
        <v>47</v>
      </c>
      <c r="C97" s="172"/>
      <c r="D97" s="85"/>
      <c r="E97" s="85"/>
      <c r="F97" s="91">
        <f>SUM(F4:F96)</f>
        <v>13749</v>
      </c>
      <c r="G97" s="85"/>
      <c r="H97" s="121"/>
      <c r="I97" s="91">
        <f t="shared" ref="I97:M97" si="11">SUM(I4:I96)</f>
        <v>75286</v>
      </c>
      <c r="J97" s="91">
        <f t="shared" si="11"/>
        <v>17126</v>
      </c>
      <c r="K97" s="91">
        <f t="shared" si="11"/>
        <v>0</v>
      </c>
      <c r="L97" s="91">
        <f t="shared" si="11"/>
        <v>4000</v>
      </c>
      <c r="M97" s="91">
        <f t="shared" si="11"/>
        <v>96412</v>
      </c>
    </row>
    <row r="98" spans="1:13" x14ac:dyDescent="0.2">
      <c r="A98" s="22"/>
      <c r="B98" s="22"/>
      <c r="D98" s="22"/>
      <c r="E98" s="22"/>
      <c r="F98" s="92"/>
      <c r="G98" s="22"/>
      <c r="H98" s="22"/>
      <c r="I98" s="22"/>
      <c r="J98" s="22"/>
      <c r="K98" s="22"/>
      <c r="L98" s="22"/>
      <c r="M98" s="7" t="str">
        <f>IF(M97-SUM(I97:L97)=0,"        ^",M97-SUM(I97:L97))</f>
        <v xml:space="preserve">        ^</v>
      </c>
    </row>
    <row r="99" spans="1:13" x14ac:dyDescent="0.2">
      <c r="M99" s="79"/>
    </row>
  </sheetData>
  <mergeCells count="2">
    <mergeCell ref="A1:B1"/>
    <mergeCell ref="I2:M2"/>
  </mergeCells>
  <pageMargins left="0.23622047244094491" right="0.23622047244094491" top="0.51181102362204722" bottom="0.51181102362204722" header="0.31496062992125984" footer="0.31496062992125984"/>
  <pageSetup paperSize="9" orientation="landscape" r:id="rId1"/>
  <headerFooter>
    <oddHeader>&amp;L&amp;"Aptos,Bold"Melksham Town Council&amp;C&amp;"Aptos,Bold"Fixed Asset Register</oddHeader>
    <oddFooter>&amp;L&amp;"Aptos,Regular"&amp;8&amp;F&amp;C&amp;"Aptos,Regular"&amp;8Printed &amp;D&amp;R&amp;"Aptos,Regular"&amp;8Page 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</sheetPr>
  <dimension ref="A1:M63"/>
  <sheetViews>
    <sheetView workbookViewId="0">
      <pane ySplit="3" topLeftCell="A37" activePane="bottomLeft" state="frozen"/>
      <selection activeCell="J23" sqref="J23"/>
      <selection pane="bottomLeft" activeCell="P31" sqref="P31"/>
    </sheetView>
  </sheetViews>
  <sheetFormatPr defaultColWidth="8.83203125" defaultRowHeight="13.5" x14ac:dyDescent="0.2"/>
  <cols>
    <col min="1" max="1" width="5.83203125" style="2" customWidth="1"/>
    <col min="2" max="2" width="39" style="2" customWidth="1"/>
    <col min="3" max="3" width="4" style="31" customWidth="1"/>
    <col min="4" max="4" width="11" style="2" customWidth="1"/>
    <col min="5" max="5" width="8.83203125" style="2" customWidth="1"/>
    <col min="6" max="6" width="11.1640625" style="2" customWidth="1"/>
    <col min="7" max="7" width="18.83203125" style="2" customWidth="1"/>
    <col min="8" max="8" width="7.83203125" style="2" customWidth="1"/>
    <col min="9" max="11" width="9.83203125" style="2" customWidth="1"/>
    <col min="12" max="12" width="11.1640625" style="2" customWidth="1"/>
    <col min="13" max="13" width="9.83203125" style="2" customWidth="1"/>
    <col min="14" max="16384" width="8.83203125" style="2"/>
  </cols>
  <sheetData>
    <row r="1" spans="1:13" ht="20.45" customHeight="1" x14ac:dyDescent="0.2">
      <c r="A1" s="216" t="s">
        <v>253</v>
      </c>
      <c r="B1" s="216"/>
      <c r="C1" s="151"/>
      <c r="D1" s="22"/>
      <c r="E1" s="1"/>
      <c r="F1" s="1"/>
      <c r="G1" s="6"/>
      <c r="H1" s="6"/>
      <c r="I1" s="6"/>
      <c r="J1" s="6"/>
      <c r="K1" s="6"/>
      <c r="L1" s="6"/>
      <c r="M1" s="6"/>
    </row>
    <row r="2" spans="1:13" ht="28.9" customHeight="1" x14ac:dyDescent="0.2">
      <c r="A2" s="48" t="s">
        <v>306</v>
      </c>
      <c r="B2" s="49" t="s">
        <v>1</v>
      </c>
      <c r="C2" s="50" t="s">
        <v>453</v>
      </c>
      <c r="D2" s="50" t="s">
        <v>520</v>
      </c>
      <c r="E2" s="50" t="s">
        <v>2</v>
      </c>
      <c r="F2" s="51" t="s">
        <v>307</v>
      </c>
      <c r="G2" s="50" t="s">
        <v>3</v>
      </c>
      <c r="H2" s="51" t="s">
        <v>13</v>
      </c>
      <c r="I2" s="212" t="s">
        <v>474</v>
      </c>
      <c r="J2" s="213"/>
      <c r="K2" s="213"/>
      <c r="L2" s="213"/>
      <c r="M2" s="214"/>
    </row>
    <row r="3" spans="1:13" ht="14.45" customHeight="1" x14ac:dyDescent="0.2">
      <c r="A3" s="52"/>
      <c r="B3" s="53"/>
      <c r="C3" s="54"/>
      <c r="D3" s="54"/>
      <c r="E3" s="55"/>
      <c r="F3" s="54"/>
      <c r="G3" s="55"/>
      <c r="H3" s="56"/>
      <c r="I3" s="142" t="s">
        <v>4</v>
      </c>
      <c r="J3" s="145" t="s">
        <v>485</v>
      </c>
      <c r="K3" s="145" t="s">
        <v>486</v>
      </c>
      <c r="L3" s="145" t="s">
        <v>423</v>
      </c>
      <c r="M3" s="142" t="s">
        <v>5</v>
      </c>
    </row>
    <row r="4" spans="1:13" x14ac:dyDescent="0.25">
      <c r="A4" s="36"/>
      <c r="B4" s="36" t="s">
        <v>257</v>
      </c>
      <c r="C4" s="153">
        <v>1</v>
      </c>
      <c r="D4" s="36"/>
      <c r="E4" s="36"/>
      <c r="F4" s="93"/>
      <c r="G4" s="36"/>
      <c r="H4" s="36"/>
      <c r="I4" s="89">
        <v>500</v>
      </c>
      <c r="J4" s="88"/>
      <c r="K4" s="88"/>
      <c r="L4" s="88"/>
      <c r="M4" s="89">
        <v>500</v>
      </c>
    </row>
    <row r="5" spans="1:13" x14ac:dyDescent="0.25">
      <c r="A5" s="36"/>
      <c r="B5" s="36" t="s">
        <v>258</v>
      </c>
      <c r="C5" s="153">
        <v>1</v>
      </c>
      <c r="D5" s="36"/>
      <c r="E5" s="36"/>
      <c r="F5" s="94"/>
      <c r="G5" s="36"/>
      <c r="H5" s="36"/>
      <c r="I5" s="89">
        <v>7500</v>
      </c>
      <c r="J5" s="88"/>
      <c r="K5" s="88"/>
      <c r="L5" s="88"/>
      <c r="M5" s="89">
        <v>7500</v>
      </c>
    </row>
    <row r="6" spans="1:13" x14ac:dyDescent="0.25">
      <c r="A6" s="36"/>
      <c r="B6" s="36" t="s">
        <v>259</v>
      </c>
      <c r="C6" s="152"/>
      <c r="D6" s="36"/>
      <c r="E6" s="36"/>
      <c r="F6" s="94"/>
      <c r="G6" s="36"/>
      <c r="H6" s="36"/>
      <c r="I6" s="89">
        <v>3900</v>
      </c>
      <c r="J6" s="88"/>
      <c r="K6" s="88"/>
      <c r="L6" s="88"/>
      <c r="M6" s="89">
        <v>3900</v>
      </c>
    </row>
    <row r="7" spans="1:13" x14ac:dyDescent="0.25">
      <c r="A7" s="36"/>
      <c r="B7" s="36" t="s">
        <v>260</v>
      </c>
      <c r="C7" s="152"/>
      <c r="D7" s="36"/>
      <c r="E7" s="36"/>
      <c r="F7" s="94"/>
      <c r="G7" s="36"/>
      <c r="H7" s="36"/>
      <c r="I7" s="89">
        <v>13814</v>
      </c>
      <c r="J7" s="88"/>
      <c r="K7" s="88"/>
      <c r="L7" s="88"/>
      <c r="M7" s="89">
        <v>13814</v>
      </c>
    </row>
    <row r="8" spans="1:13" x14ac:dyDescent="0.25">
      <c r="A8" s="36"/>
      <c r="B8" s="36" t="s">
        <v>261</v>
      </c>
      <c r="C8" s="153">
        <v>1</v>
      </c>
      <c r="D8" s="219"/>
      <c r="E8" s="36"/>
      <c r="F8" s="94"/>
      <c r="G8" s="36"/>
      <c r="H8" s="36"/>
      <c r="I8" s="89">
        <v>652</v>
      </c>
      <c r="J8" s="88"/>
      <c r="K8" s="88"/>
      <c r="L8" s="88"/>
      <c r="M8" s="89">
        <v>652</v>
      </c>
    </row>
    <row r="9" spans="1:13" x14ac:dyDescent="0.25">
      <c r="A9" s="36"/>
      <c r="B9" s="36" t="s">
        <v>262</v>
      </c>
      <c r="C9" s="152"/>
      <c r="D9" s="219">
        <v>43780</v>
      </c>
      <c r="E9" s="36"/>
      <c r="F9" s="94"/>
      <c r="G9" s="36"/>
      <c r="H9" s="36"/>
      <c r="I9" s="89">
        <v>3150</v>
      </c>
      <c r="J9" s="88"/>
      <c r="K9" s="88"/>
      <c r="L9" s="88"/>
      <c r="M9" s="89">
        <v>3150</v>
      </c>
    </row>
    <row r="10" spans="1:13" x14ac:dyDescent="0.25">
      <c r="A10" s="36"/>
      <c r="B10" s="36" t="s">
        <v>263</v>
      </c>
      <c r="C10" s="152"/>
      <c r="D10" s="219">
        <v>43753</v>
      </c>
      <c r="E10" s="36"/>
      <c r="F10" s="94"/>
      <c r="G10" s="36"/>
      <c r="H10" s="36"/>
      <c r="I10" s="89">
        <v>2800</v>
      </c>
      <c r="J10" s="88"/>
      <c r="K10" s="88"/>
      <c r="L10" s="88"/>
      <c r="M10" s="89">
        <v>2800</v>
      </c>
    </row>
    <row r="11" spans="1:13" x14ac:dyDescent="0.25">
      <c r="A11" s="36"/>
      <c r="B11" s="36" t="s">
        <v>264</v>
      </c>
      <c r="C11" s="152"/>
      <c r="D11" s="219">
        <v>43987</v>
      </c>
      <c r="E11" s="36"/>
      <c r="F11" s="94"/>
      <c r="G11" s="36"/>
      <c r="H11" s="36"/>
      <c r="I11" s="89">
        <v>4228</v>
      </c>
      <c r="J11" s="88"/>
      <c r="K11" s="88"/>
      <c r="L11" s="88"/>
      <c r="M11" s="89">
        <v>4228</v>
      </c>
    </row>
    <row r="12" spans="1:13" x14ac:dyDescent="0.25">
      <c r="A12" s="36"/>
      <c r="B12" s="36"/>
      <c r="C12" s="152"/>
      <c r="D12" s="219"/>
      <c r="E12" s="36"/>
      <c r="F12" s="94"/>
      <c r="G12" s="36"/>
      <c r="H12" s="36"/>
      <c r="I12" s="94"/>
      <c r="J12" s="94"/>
      <c r="K12" s="94"/>
      <c r="L12" s="94"/>
      <c r="M12" s="94"/>
    </row>
    <row r="13" spans="1:13" x14ac:dyDescent="0.2">
      <c r="A13" s="36"/>
      <c r="B13" s="36" t="s">
        <v>265</v>
      </c>
      <c r="C13" s="152"/>
      <c r="D13" s="36"/>
      <c r="E13" s="36"/>
      <c r="F13" s="94"/>
      <c r="G13" s="36"/>
      <c r="H13" s="36"/>
      <c r="I13" s="94"/>
      <c r="J13" s="94"/>
      <c r="K13" s="94"/>
      <c r="L13" s="94"/>
      <c r="M13" s="94"/>
    </row>
    <row r="14" spans="1:13" x14ac:dyDescent="0.25">
      <c r="A14" s="36"/>
      <c r="B14" s="36" t="s">
        <v>266</v>
      </c>
      <c r="C14" s="153">
        <v>15</v>
      </c>
      <c r="D14" s="36"/>
      <c r="E14" s="36"/>
      <c r="F14" s="94"/>
      <c r="G14" s="36"/>
      <c r="H14" s="36"/>
      <c r="I14" s="89">
        <v>6269</v>
      </c>
      <c r="J14" s="88"/>
      <c r="K14" s="88"/>
      <c r="L14" s="88"/>
      <c r="M14" s="89">
        <v>6269</v>
      </c>
    </row>
    <row r="15" spans="1:13" x14ac:dyDescent="0.25">
      <c r="A15" s="36"/>
      <c r="B15" s="36" t="s">
        <v>267</v>
      </c>
      <c r="C15" s="152"/>
      <c r="D15" s="36"/>
      <c r="E15" s="36"/>
      <c r="F15" s="94"/>
      <c r="G15" s="36"/>
      <c r="H15" s="36"/>
      <c r="I15" s="89">
        <v>1600</v>
      </c>
      <c r="J15" s="88"/>
      <c r="K15" s="88"/>
      <c r="L15" s="88"/>
      <c r="M15" s="89">
        <v>1600</v>
      </c>
    </row>
    <row r="16" spans="1:13" x14ac:dyDescent="0.25">
      <c r="A16" s="36"/>
      <c r="B16" s="36" t="s">
        <v>268</v>
      </c>
      <c r="C16" s="152"/>
      <c r="D16" s="36"/>
      <c r="E16" s="36"/>
      <c r="F16" s="94"/>
      <c r="G16" s="36"/>
      <c r="H16" s="36"/>
      <c r="I16" s="89">
        <v>7471</v>
      </c>
      <c r="J16" s="88"/>
      <c r="K16" s="88"/>
      <c r="L16" s="88"/>
      <c r="M16" s="89">
        <v>7471</v>
      </c>
    </row>
    <row r="17" spans="1:13" x14ac:dyDescent="0.2">
      <c r="A17" s="36"/>
      <c r="B17" s="36"/>
      <c r="C17" s="152"/>
      <c r="D17" s="36"/>
      <c r="E17" s="36"/>
      <c r="F17" s="94"/>
      <c r="G17" s="36"/>
      <c r="H17" s="36"/>
      <c r="I17" s="94"/>
      <c r="J17" s="94"/>
      <c r="K17" s="94"/>
      <c r="L17" s="94"/>
      <c r="M17" s="94"/>
    </row>
    <row r="18" spans="1:13" x14ac:dyDescent="0.2">
      <c r="A18" s="36"/>
      <c r="B18" s="36" t="s">
        <v>269</v>
      </c>
      <c r="C18" s="152"/>
      <c r="D18" s="36"/>
      <c r="E18" s="36"/>
      <c r="F18" s="94"/>
      <c r="G18" s="36"/>
      <c r="H18" s="36"/>
      <c r="I18" s="94"/>
      <c r="J18" s="94"/>
      <c r="K18" s="94"/>
      <c r="L18" s="94"/>
      <c r="M18" s="94"/>
    </row>
    <row r="19" spans="1:13" x14ac:dyDescent="0.25">
      <c r="A19" s="36"/>
      <c r="B19" s="36" t="s">
        <v>270</v>
      </c>
      <c r="C19" s="153">
        <v>1</v>
      </c>
      <c r="D19" s="36"/>
      <c r="E19" s="36"/>
      <c r="F19" s="94"/>
      <c r="G19" s="36"/>
      <c r="H19" s="36"/>
      <c r="I19" s="89">
        <v>5001</v>
      </c>
      <c r="J19" s="88"/>
      <c r="K19" s="88"/>
      <c r="L19" s="88"/>
      <c r="M19" s="89">
        <v>5001</v>
      </c>
    </row>
    <row r="20" spans="1:13" x14ac:dyDescent="0.25">
      <c r="A20" s="36"/>
      <c r="B20" s="36" t="s">
        <v>271</v>
      </c>
      <c r="C20" s="153">
        <v>1</v>
      </c>
      <c r="D20" s="36"/>
      <c r="E20" s="36"/>
      <c r="F20" s="94"/>
      <c r="G20" s="36"/>
      <c r="H20" s="36"/>
      <c r="I20" s="89">
        <v>5001</v>
      </c>
      <c r="J20" s="88"/>
      <c r="K20" s="88"/>
      <c r="L20" s="88"/>
      <c r="M20" s="89">
        <v>5001</v>
      </c>
    </row>
    <row r="21" spans="1:13" x14ac:dyDescent="0.25">
      <c r="A21" s="36"/>
      <c r="B21" s="36" t="s">
        <v>272</v>
      </c>
      <c r="C21" s="153">
        <v>1</v>
      </c>
      <c r="D21" s="36"/>
      <c r="E21" s="36"/>
      <c r="F21" s="94"/>
      <c r="G21" s="36"/>
      <c r="H21" s="36"/>
      <c r="I21" s="89">
        <v>5001</v>
      </c>
      <c r="J21" s="88"/>
      <c r="K21" s="88"/>
      <c r="L21" s="88"/>
      <c r="M21" s="89">
        <v>5001</v>
      </c>
    </row>
    <row r="22" spans="1:13" x14ac:dyDescent="0.25">
      <c r="A22" s="36"/>
      <c r="B22" s="36" t="s">
        <v>273</v>
      </c>
      <c r="C22" s="153">
        <v>1</v>
      </c>
      <c r="D22" s="36"/>
      <c r="E22" s="36"/>
      <c r="F22" s="94"/>
      <c r="G22" s="36"/>
      <c r="H22" s="36"/>
      <c r="I22" s="89">
        <v>5001</v>
      </c>
      <c r="J22" s="88"/>
      <c r="K22" s="88"/>
      <c r="L22" s="88"/>
      <c r="M22" s="89">
        <v>5001</v>
      </c>
    </row>
    <row r="23" spans="1:13" x14ac:dyDescent="0.25">
      <c r="A23" s="36"/>
      <c r="B23" s="36" t="s">
        <v>274</v>
      </c>
      <c r="C23" s="153">
        <v>1</v>
      </c>
      <c r="D23" s="36"/>
      <c r="E23" s="36"/>
      <c r="F23" s="94"/>
      <c r="G23" s="36"/>
      <c r="H23" s="36"/>
      <c r="I23" s="89">
        <v>9000</v>
      </c>
      <c r="J23" s="88"/>
      <c r="K23" s="88"/>
      <c r="L23" s="88"/>
      <c r="M23" s="89">
        <v>9000</v>
      </c>
    </row>
    <row r="24" spans="1:13" x14ac:dyDescent="0.25">
      <c r="A24" s="36"/>
      <c r="B24" s="36" t="s">
        <v>275</v>
      </c>
      <c r="C24" s="153">
        <v>1</v>
      </c>
      <c r="D24" s="36"/>
      <c r="E24" s="36"/>
      <c r="F24" s="94"/>
      <c r="G24" s="36"/>
      <c r="H24" s="36"/>
      <c r="I24" s="89">
        <v>2250</v>
      </c>
      <c r="J24" s="88"/>
      <c r="K24" s="88"/>
      <c r="L24" s="88"/>
      <c r="M24" s="89">
        <v>2250</v>
      </c>
    </row>
    <row r="25" spans="1:13" x14ac:dyDescent="0.25">
      <c r="A25" s="36"/>
      <c r="B25" s="36" t="s">
        <v>276</v>
      </c>
      <c r="C25" s="153">
        <v>1</v>
      </c>
      <c r="D25" s="36"/>
      <c r="E25" s="36"/>
      <c r="F25" s="94"/>
      <c r="G25" s="36"/>
      <c r="H25" s="36"/>
      <c r="I25" s="89">
        <v>2250</v>
      </c>
      <c r="J25" s="88"/>
      <c r="K25" s="88"/>
      <c r="L25" s="88"/>
      <c r="M25" s="89">
        <v>2250</v>
      </c>
    </row>
    <row r="26" spans="1:13" x14ac:dyDescent="0.25">
      <c r="A26" s="36"/>
      <c r="B26" s="36" t="s">
        <v>277</v>
      </c>
      <c r="C26" s="153">
        <v>1</v>
      </c>
      <c r="D26" s="36"/>
      <c r="E26" s="36"/>
      <c r="F26" s="94"/>
      <c r="G26" s="36"/>
      <c r="H26" s="36"/>
      <c r="I26" s="89">
        <v>6863</v>
      </c>
      <c r="J26" s="88"/>
      <c r="K26" s="88"/>
      <c r="L26" s="88"/>
      <c r="M26" s="89">
        <v>6863</v>
      </c>
    </row>
    <row r="27" spans="1:13" x14ac:dyDescent="0.25">
      <c r="A27" s="36"/>
      <c r="B27" s="69" t="s">
        <v>254</v>
      </c>
      <c r="C27" s="153">
        <v>1</v>
      </c>
      <c r="D27" s="36"/>
      <c r="E27" s="36"/>
      <c r="F27" s="94"/>
      <c r="G27" s="36"/>
      <c r="H27" s="36"/>
      <c r="I27" s="89">
        <v>5091</v>
      </c>
      <c r="J27" s="88"/>
      <c r="K27" s="88"/>
      <c r="L27" s="88"/>
      <c r="M27" s="89">
        <v>5091</v>
      </c>
    </row>
    <row r="28" spans="1:13" x14ac:dyDescent="0.25">
      <c r="A28" s="36"/>
      <c r="B28" s="36" t="s">
        <v>272</v>
      </c>
      <c r="C28" s="153">
        <v>1</v>
      </c>
      <c r="D28" s="36"/>
      <c r="E28" s="36"/>
      <c r="F28" s="94"/>
      <c r="G28" s="36"/>
      <c r="H28" s="36"/>
      <c r="I28" s="89">
        <v>5090</v>
      </c>
      <c r="J28" s="88"/>
      <c r="K28" s="88"/>
      <c r="L28" s="88"/>
      <c r="M28" s="89">
        <v>5090</v>
      </c>
    </row>
    <row r="29" spans="1:13" x14ac:dyDescent="0.2">
      <c r="A29" s="36"/>
      <c r="B29" s="36"/>
      <c r="C29" s="152"/>
      <c r="D29" s="36"/>
      <c r="E29" s="36"/>
      <c r="F29" s="94"/>
      <c r="G29" s="36"/>
      <c r="H29" s="36"/>
      <c r="I29" s="94"/>
      <c r="J29" s="94"/>
      <c r="K29" s="94"/>
      <c r="L29" s="94"/>
      <c r="M29" s="94"/>
    </row>
    <row r="30" spans="1:13" x14ac:dyDescent="0.2">
      <c r="A30" s="36"/>
      <c r="B30" s="36" t="s">
        <v>278</v>
      </c>
      <c r="C30" s="152"/>
      <c r="D30" s="36"/>
      <c r="E30" s="36"/>
      <c r="F30" s="94"/>
      <c r="G30" s="36"/>
      <c r="H30" s="36"/>
      <c r="I30" s="94"/>
      <c r="J30" s="94"/>
      <c r="K30" s="94"/>
      <c r="L30" s="94"/>
      <c r="M30" s="94"/>
    </row>
    <row r="31" spans="1:13" x14ac:dyDescent="0.25">
      <c r="A31" s="36"/>
      <c r="B31" s="36" t="s">
        <v>279</v>
      </c>
      <c r="C31" s="152"/>
      <c r="D31" s="36"/>
      <c r="E31" s="36"/>
      <c r="F31" s="94"/>
      <c r="G31" s="36"/>
      <c r="H31" s="36"/>
      <c r="I31" s="89">
        <v>3360</v>
      </c>
      <c r="J31" s="88"/>
      <c r="K31" s="88"/>
      <c r="L31" s="88"/>
      <c r="M31" s="89">
        <v>3360</v>
      </c>
    </row>
    <row r="32" spans="1:13" x14ac:dyDescent="0.25">
      <c r="A32" s="36"/>
      <c r="B32" s="36" t="s">
        <v>280</v>
      </c>
      <c r="C32" s="152"/>
      <c r="D32" s="36"/>
      <c r="E32" s="36"/>
      <c r="F32" s="94"/>
      <c r="G32" s="36"/>
      <c r="H32" s="36"/>
      <c r="I32" s="89">
        <v>11330</v>
      </c>
      <c r="J32" s="88"/>
      <c r="K32" s="88"/>
      <c r="L32" s="88"/>
      <c r="M32" s="89">
        <v>11330</v>
      </c>
    </row>
    <row r="33" spans="1:13" x14ac:dyDescent="0.25">
      <c r="A33" s="36"/>
      <c r="B33" s="36" t="s">
        <v>281</v>
      </c>
      <c r="C33" s="153">
        <v>4</v>
      </c>
      <c r="D33" s="36"/>
      <c r="E33" s="36"/>
      <c r="F33" s="94"/>
      <c r="G33" s="36"/>
      <c r="H33" s="36"/>
      <c r="I33" s="89">
        <v>1290</v>
      </c>
      <c r="J33" s="88"/>
      <c r="K33" s="88"/>
      <c r="L33" s="88"/>
      <c r="M33" s="89">
        <v>1290</v>
      </c>
    </row>
    <row r="34" spans="1:13" x14ac:dyDescent="0.25">
      <c r="A34" s="36"/>
      <c r="B34" s="36" t="s">
        <v>282</v>
      </c>
      <c r="C34" s="152"/>
      <c r="D34" s="36"/>
      <c r="E34" s="36"/>
      <c r="F34" s="94"/>
      <c r="G34" s="36"/>
      <c r="H34" s="36"/>
      <c r="I34" s="89">
        <v>9673</v>
      </c>
      <c r="J34" s="88"/>
      <c r="K34" s="88"/>
      <c r="L34" s="88"/>
      <c r="M34" s="89">
        <v>9673</v>
      </c>
    </row>
    <row r="35" spans="1:13" x14ac:dyDescent="0.25">
      <c r="A35" s="36"/>
      <c r="B35" s="36" t="s">
        <v>283</v>
      </c>
      <c r="C35" s="153">
        <v>6</v>
      </c>
      <c r="D35" s="36"/>
      <c r="E35" s="36"/>
      <c r="F35" s="94"/>
      <c r="G35" s="36"/>
      <c r="H35" s="36"/>
      <c r="I35" s="89">
        <v>4237</v>
      </c>
      <c r="J35" s="88"/>
      <c r="K35" s="88"/>
      <c r="L35" s="88"/>
      <c r="M35" s="89">
        <v>4237</v>
      </c>
    </row>
    <row r="36" spans="1:13" x14ac:dyDescent="0.25">
      <c r="A36" s="36"/>
      <c r="B36" s="36" t="s">
        <v>284</v>
      </c>
      <c r="C36" s="152"/>
      <c r="D36" s="36"/>
      <c r="E36" s="36"/>
      <c r="F36" s="94"/>
      <c r="G36" s="36"/>
      <c r="H36" s="36"/>
      <c r="I36" s="89">
        <v>1170</v>
      </c>
      <c r="J36" s="88"/>
      <c r="K36" s="88"/>
      <c r="L36" s="88"/>
      <c r="M36" s="89">
        <v>1170</v>
      </c>
    </row>
    <row r="37" spans="1:13" x14ac:dyDescent="0.25">
      <c r="A37" s="36"/>
      <c r="B37" s="36" t="s">
        <v>284</v>
      </c>
      <c r="C37" s="152"/>
      <c r="D37" s="36"/>
      <c r="E37" s="36"/>
      <c r="F37" s="94"/>
      <c r="G37" s="36"/>
      <c r="H37" s="36"/>
      <c r="I37" s="89">
        <v>1170</v>
      </c>
      <c r="J37" s="88"/>
      <c r="K37" s="88"/>
      <c r="L37" s="88"/>
      <c r="M37" s="89">
        <v>1170</v>
      </c>
    </row>
    <row r="38" spans="1:13" x14ac:dyDescent="0.25">
      <c r="A38" s="36"/>
      <c r="B38" s="24" t="s">
        <v>285</v>
      </c>
      <c r="C38" s="153">
        <v>98</v>
      </c>
      <c r="D38" s="24"/>
      <c r="E38" s="24"/>
      <c r="F38" s="95"/>
      <c r="G38" s="60" t="s">
        <v>255</v>
      </c>
      <c r="H38" s="24"/>
      <c r="I38" s="89">
        <v>3078</v>
      </c>
      <c r="J38" s="88"/>
      <c r="K38" s="88"/>
      <c r="L38" s="88"/>
      <c r="M38" s="89">
        <v>3078</v>
      </c>
    </row>
    <row r="39" spans="1:13" x14ac:dyDescent="0.2">
      <c r="A39" s="36"/>
      <c r="B39" s="24"/>
      <c r="C39" s="166"/>
      <c r="D39" s="24"/>
      <c r="E39" s="24"/>
      <c r="F39" s="95"/>
      <c r="G39" s="24"/>
      <c r="H39" s="24"/>
      <c r="I39" s="95"/>
      <c r="J39" s="95"/>
      <c r="K39" s="95"/>
      <c r="L39" s="95"/>
      <c r="M39" s="95"/>
    </row>
    <row r="40" spans="1:13" x14ac:dyDescent="0.25">
      <c r="A40" s="36"/>
      <c r="B40" s="36" t="s">
        <v>286</v>
      </c>
      <c r="C40" s="153">
        <v>1</v>
      </c>
      <c r="D40" s="24"/>
      <c r="E40" s="24"/>
      <c r="F40" s="95"/>
      <c r="G40" s="24"/>
      <c r="H40" s="24"/>
      <c r="I40" s="89">
        <v>585</v>
      </c>
      <c r="J40" s="88"/>
      <c r="K40" s="88"/>
      <c r="L40" s="88"/>
      <c r="M40" s="89">
        <v>585</v>
      </c>
    </row>
    <row r="41" spans="1:13" x14ac:dyDescent="0.25">
      <c r="A41" s="36"/>
      <c r="B41" s="36" t="s">
        <v>287</v>
      </c>
      <c r="C41" s="166"/>
      <c r="D41" s="24"/>
      <c r="E41" s="24"/>
      <c r="F41" s="95"/>
      <c r="G41" s="24"/>
      <c r="H41" s="24"/>
      <c r="I41" s="89">
        <v>1215</v>
      </c>
      <c r="J41" s="88"/>
      <c r="K41" s="88"/>
      <c r="L41" s="88"/>
      <c r="M41" s="89">
        <v>1215</v>
      </c>
    </row>
    <row r="42" spans="1:13" x14ac:dyDescent="0.25">
      <c r="A42" s="36"/>
      <c r="B42" s="36" t="s">
        <v>288</v>
      </c>
      <c r="C42" s="153">
        <v>14</v>
      </c>
      <c r="D42" s="24"/>
      <c r="E42" s="24"/>
      <c r="F42" s="95"/>
      <c r="G42" s="24"/>
      <c r="H42" s="24"/>
      <c r="I42" s="89">
        <v>1046</v>
      </c>
      <c r="J42" s="88"/>
      <c r="K42" s="88"/>
      <c r="L42" s="88"/>
      <c r="M42" s="89">
        <v>1046</v>
      </c>
    </row>
    <row r="43" spans="1:13" x14ac:dyDescent="0.25">
      <c r="A43" s="36"/>
      <c r="B43" s="36" t="s">
        <v>289</v>
      </c>
      <c r="C43" s="153">
        <v>6</v>
      </c>
      <c r="D43" s="24"/>
      <c r="E43" s="24"/>
      <c r="F43" s="95"/>
      <c r="G43" s="24"/>
      <c r="H43" s="24"/>
      <c r="I43" s="89">
        <v>5364</v>
      </c>
      <c r="J43" s="88"/>
      <c r="K43" s="88"/>
      <c r="L43" s="88"/>
      <c r="M43" s="89">
        <v>5364</v>
      </c>
    </row>
    <row r="44" spans="1:13" x14ac:dyDescent="0.25">
      <c r="A44" s="36"/>
      <c r="B44" s="36" t="s">
        <v>290</v>
      </c>
      <c r="C44" s="153">
        <v>2</v>
      </c>
      <c r="D44" s="24"/>
      <c r="E44" s="24"/>
      <c r="F44" s="95"/>
      <c r="G44" s="24"/>
      <c r="H44" s="24"/>
      <c r="I44" s="89">
        <v>1</v>
      </c>
      <c r="J44" s="88"/>
      <c r="K44" s="88"/>
      <c r="L44" s="88"/>
      <c r="M44" s="89">
        <v>1</v>
      </c>
    </row>
    <row r="45" spans="1:13" x14ac:dyDescent="0.2">
      <c r="A45" s="36"/>
      <c r="B45" s="36"/>
      <c r="C45" s="166"/>
      <c r="D45" s="24"/>
      <c r="E45" s="24"/>
      <c r="F45" s="95"/>
      <c r="G45" s="24"/>
      <c r="H45" s="24"/>
      <c r="I45" s="95"/>
      <c r="J45" s="95"/>
      <c r="K45" s="95"/>
      <c r="L45" s="95"/>
      <c r="M45" s="95"/>
    </row>
    <row r="46" spans="1:13" x14ac:dyDescent="0.25">
      <c r="A46" s="36"/>
      <c r="B46" s="36" t="s">
        <v>291</v>
      </c>
      <c r="C46" s="166"/>
      <c r="D46" s="24"/>
      <c r="E46" s="24"/>
      <c r="F46" s="95"/>
      <c r="G46" s="24"/>
      <c r="H46" s="24"/>
      <c r="I46" s="89">
        <v>4385</v>
      </c>
      <c r="J46" s="88"/>
      <c r="K46" s="88"/>
      <c r="L46" s="88"/>
      <c r="M46" s="89">
        <v>4385</v>
      </c>
    </row>
    <row r="47" spans="1:13" x14ac:dyDescent="0.25">
      <c r="A47" s="36"/>
      <c r="B47" s="36" t="s">
        <v>292</v>
      </c>
      <c r="C47" s="166"/>
      <c r="D47" s="219">
        <v>44609</v>
      </c>
      <c r="E47" s="24"/>
      <c r="F47" s="95"/>
      <c r="G47" s="24"/>
      <c r="H47" s="24"/>
      <c r="I47" s="89">
        <v>2975</v>
      </c>
      <c r="J47" s="88"/>
      <c r="K47" s="88"/>
      <c r="L47" s="88"/>
      <c r="M47" s="89">
        <v>2975</v>
      </c>
    </row>
    <row r="48" spans="1:13" x14ac:dyDescent="0.25">
      <c r="A48" s="36"/>
      <c r="B48" s="36" t="s">
        <v>292</v>
      </c>
      <c r="C48" s="166"/>
      <c r="D48" s="219">
        <v>44623</v>
      </c>
      <c r="E48" s="24"/>
      <c r="F48" s="95"/>
      <c r="G48" s="24"/>
      <c r="H48" s="24"/>
      <c r="I48" s="89">
        <v>10715</v>
      </c>
      <c r="J48" s="88"/>
      <c r="K48" s="88"/>
      <c r="L48" s="88"/>
      <c r="M48" s="89">
        <v>10715</v>
      </c>
    </row>
    <row r="49" spans="1:13" x14ac:dyDescent="0.25">
      <c r="A49" s="36"/>
      <c r="B49" s="36"/>
      <c r="C49" s="166"/>
      <c r="D49" s="219"/>
      <c r="E49" s="24"/>
      <c r="F49" s="95"/>
      <c r="G49" s="24"/>
      <c r="H49" s="24"/>
      <c r="I49" s="95"/>
      <c r="J49" s="95"/>
      <c r="K49" s="95"/>
      <c r="L49" s="95"/>
      <c r="M49" s="95"/>
    </row>
    <row r="50" spans="1:13" x14ac:dyDescent="0.25">
      <c r="A50" s="36"/>
      <c r="B50" s="69" t="s">
        <v>256</v>
      </c>
      <c r="C50" s="153">
        <v>2</v>
      </c>
      <c r="D50" s="219">
        <v>44005</v>
      </c>
      <c r="E50" s="24"/>
      <c r="F50" s="95"/>
      <c r="G50" s="24"/>
      <c r="H50" s="24"/>
      <c r="I50" s="89">
        <v>2</v>
      </c>
      <c r="J50" s="88"/>
      <c r="K50" s="88"/>
      <c r="L50" s="88"/>
      <c r="M50" s="89">
        <v>2</v>
      </c>
    </row>
    <row r="51" spans="1:13" x14ac:dyDescent="0.25">
      <c r="A51" s="36"/>
      <c r="B51" s="69" t="s">
        <v>256</v>
      </c>
      <c r="C51" s="153">
        <v>2</v>
      </c>
      <c r="D51" s="219">
        <v>44964</v>
      </c>
      <c r="E51" s="24"/>
      <c r="F51" s="95"/>
      <c r="G51" s="24"/>
      <c r="H51" s="24"/>
      <c r="I51" s="89">
        <v>1415</v>
      </c>
      <c r="J51" s="88"/>
      <c r="K51" s="88"/>
      <c r="L51" s="88"/>
      <c r="M51" s="89">
        <v>1415</v>
      </c>
    </row>
    <row r="52" spans="1:13" x14ac:dyDescent="0.2">
      <c r="A52" s="36"/>
      <c r="B52" s="24"/>
      <c r="C52" s="166"/>
      <c r="D52" s="24"/>
      <c r="E52" s="24"/>
      <c r="F52" s="95"/>
      <c r="G52" s="24"/>
      <c r="H52" s="24"/>
      <c r="I52" s="95"/>
      <c r="J52" s="95"/>
      <c r="K52" s="95"/>
      <c r="L52" s="95"/>
      <c r="M52" s="95"/>
    </row>
    <row r="53" spans="1:13" x14ac:dyDescent="0.2">
      <c r="A53" s="82" t="s">
        <v>183</v>
      </c>
      <c r="B53" s="84" t="s">
        <v>0</v>
      </c>
      <c r="C53" s="167"/>
      <c r="D53" s="84"/>
      <c r="E53" s="84"/>
      <c r="F53" s="91">
        <f>SUM(F4:F52)</f>
        <v>0</v>
      </c>
      <c r="G53" s="96"/>
      <c r="H53" s="96"/>
      <c r="I53" s="91">
        <f>SUM(I4:I52)</f>
        <v>165443</v>
      </c>
      <c r="J53" s="91">
        <f>SUM(J4:J52)</f>
        <v>0</v>
      </c>
      <c r="K53" s="91">
        <f>SUM(K4:K52)</f>
        <v>0</v>
      </c>
      <c r="L53" s="91">
        <f>SUM(L4:L52)</f>
        <v>0</v>
      </c>
      <c r="M53" s="91">
        <f>SUM(M4:M52)</f>
        <v>165443</v>
      </c>
    </row>
    <row r="54" spans="1:13" x14ac:dyDescent="0.2">
      <c r="A54" s="36"/>
      <c r="B54" s="24"/>
      <c r="C54" s="166"/>
      <c r="D54" s="24"/>
      <c r="E54" s="24"/>
      <c r="F54" s="95"/>
      <c r="G54" s="24"/>
      <c r="H54" s="24"/>
      <c r="I54" s="95"/>
      <c r="J54" s="95"/>
      <c r="K54" s="95"/>
      <c r="L54" s="95"/>
      <c r="M54" s="95"/>
    </row>
    <row r="55" spans="1:13" x14ac:dyDescent="0.2">
      <c r="A55" s="36"/>
      <c r="B55" s="62"/>
      <c r="C55" s="166"/>
      <c r="D55" s="24"/>
      <c r="E55" s="24"/>
      <c r="F55" s="95"/>
      <c r="G55" s="24"/>
      <c r="H55" s="24"/>
      <c r="I55" s="95"/>
      <c r="J55" s="95"/>
      <c r="K55" s="95"/>
      <c r="L55" s="95"/>
      <c r="M55" s="95"/>
    </row>
    <row r="56" spans="1:13" ht="13.9" customHeight="1" x14ac:dyDescent="0.2">
      <c r="A56" s="36"/>
      <c r="B56" s="24"/>
      <c r="C56" s="166"/>
      <c r="D56" s="77"/>
      <c r="E56" s="60"/>
      <c r="F56" s="95"/>
      <c r="G56" s="36"/>
      <c r="H56" s="24"/>
      <c r="I56" s="95"/>
      <c r="J56" s="89"/>
      <c r="K56" s="95"/>
      <c r="L56" s="95"/>
      <c r="M56" s="89"/>
    </row>
    <row r="57" spans="1:13" x14ac:dyDescent="0.2">
      <c r="A57" s="36"/>
      <c r="B57" s="24"/>
      <c r="C57" s="166"/>
      <c r="D57" s="24"/>
      <c r="E57" s="24"/>
      <c r="F57" s="95"/>
      <c r="G57" s="24"/>
      <c r="H57" s="24"/>
      <c r="I57" s="95"/>
      <c r="J57" s="95"/>
      <c r="K57" s="95"/>
      <c r="L57" s="95"/>
      <c r="M57" s="95"/>
    </row>
    <row r="58" spans="1:13" x14ac:dyDescent="0.2">
      <c r="A58" s="82" t="s">
        <v>183</v>
      </c>
      <c r="B58" s="84" t="s">
        <v>0</v>
      </c>
      <c r="C58" s="167"/>
      <c r="D58" s="84"/>
      <c r="E58" s="84"/>
      <c r="F58" s="91">
        <f>SUM(F55:F57)</f>
        <v>0</v>
      </c>
      <c r="G58" s="96"/>
      <c r="H58" s="96"/>
      <c r="I58" s="91">
        <f t="shared" ref="I58:M58" si="0">SUM(I55:I57)</f>
        <v>0</v>
      </c>
      <c r="J58" s="91">
        <f t="shared" si="0"/>
        <v>0</v>
      </c>
      <c r="K58" s="91">
        <f t="shared" si="0"/>
        <v>0</v>
      </c>
      <c r="L58" s="91">
        <f t="shared" si="0"/>
        <v>0</v>
      </c>
      <c r="M58" s="91">
        <f t="shared" si="0"/>
        <v>0</v>
      </c>
    </row>
    <row r="59" spans="1:13" x14ac:dyDescent="0.2">
      <c r="A59" s="36"/>
      <c r="B59" s="24"/>
      <c r="C59" s="166"/>
      <c r="D59" s="24"/>
      <c r="E59" s="24"/>
      <c r="F59" s="95"/>
      <c r="G59" s="24"/>
      <c r="H59" s="24"/>
      <c r="I59" s="95"/>
      <c r="J59" s="95"/>
      <c r="K59" s="95"/>
      <c r="L59" s="95"/>
      <c r="M59" s="95"/>
    </row>
    <row r="60" spans="1:13" x14ac:dyDescent="0.2">
      <c r="A60" s="36"/>
      <c r="B60" s="24"/>
      <c r="C60" s="166"/>
      <c r="D60" s="24"/>
      <c r="E60" s="24"/>
      <c r="F60" s="95"/>
      <c r="G60" s="24"/>
      <c r="H60" s="24"/>
      <c r="I60" s="95"/>
      <c r="J60" s="95"/>
      <c r="K60" s="95"/>
      <c r="L60" s="95"/>
      <c r="M60" s="95"/>
    </row>
    <row r="61" spans="1:13" x14ac:dyDescent="0.2">
      <c r="A61" s="83"/>
      <c r="B61" s="84" t="s">
        <v>47</v>
      </c>
      <c r="C61" s="168"/>
      <c r="D61" s="96"/>
      <c r="E61" s="96"/>
      <c r="F61" s="91">
        <f>F53+F58</f>
        <v>0</v>
      </c>
      <c r="G61" s="96"/>
      <c r="H61" s="96"/>
      <c r="I61" s="91">
        <f t="shared" ref="I61:M61" si="1">I53+I58</f>
        <v>165443</v>
      </c>
      <c r="J61" s="91">
        <f t="shared" si="1"/>
        <v>0</v>
      </c>
      <c r="K61" s="91">
        <f t="shared" si="1"/>
        <v>0</v>
      </c>
      <c r="L61" s="91">
        <f t="shared" si="1"/>
        <v>0</v>
      </c>
      <c r="M61" s="91">
        <f t="shared" si="1"/>
        <v>165443</v>
      </c>
    </row>
    <row r="62" spans="1:13" x14ac:dyDescent="0.2">
      <c r="M62" s="7" t="str">
        <f>IF(M61-SUM(I61:L61)=0,"        ^",M61-SUM(I61:L61))</f>
        <v xml:space="preserve">        ^</v>
      </c>
    </row>
    <row r="63" spans="1:13" x14ac:dyDescent="0.2">
      <c r="M63" s="79"/>
    </row>
  </sheetData>
  <mergeCells count="2">
    <mergeCell ref="A1:B1"/>
    <mergeCell ref="I2:M2"/>
  </mergeCells>
  <pageMargins left="0.23622047244094491" right="0.23622047244094491" top="0.51181102362204722" bottom="0.51181102362204722" header="0.31496062992125984" footer="0.31496062992125984"/>
  <pageSetup paperSize="9" orientation="landscape" r:id="rId1"/>
  <headerFooter>
    <oddHeader>&amp;L&amp;"Aptos,Bold"Melksham Town Council&amp;C&amp;"Aptos,Bold"Fixed Asset Register</oddHeader>
    <oddFooter>&amp;L&amp;"Aptos,Regular"&amp;8&amp;F&amp;C&amp;"Aptos,Regular"&amp;8Printed &amp;D&amp;R&amp;"Aptos,Regular"&amp;8Page 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</sheetPr>
  <dimension ref="A1:M35"/>
  <sheetViews>
    <sheetView workbookViewId="0">
      <pane ySplit="3" topLeftCell="A4" activePane="bottomLeft" state="frozen"/>
      <selection activeCell="J23" sqref="J23"/>
      <selection pane="bottomLeft" activeCell="M18" sqref="M18"/>
    </sheetView>
  </sheetViews>
  <sheetFormatPr defaultColWidth="8.83203125" defaultRowHeight="13.5" x14ac:dyDescent="0.2"/>
  <cols>
    <col min="1" max="1" width="5.83203125" style="2" customWidth="1"/>
    <col min="2" max="2" width="39" style="2" customWidth="1"/>
    <col min="3" max="3" width="4" style="31" customWidth="1"/>
    <col min="4" max="4" width="11" style="2" customWidth="1"/>
    <col min="5" max="5" width="9.6640625" style="2" customWidth="1"/>
    <col min="6" max="6" width="11.1640625" style="2" customWidth="1"/>
    <col min="7" max="7" width="18.83203125" style="2" customWidth="1"/>
    <col min="8" max="8" width="7.83203125" style="2" customWidth="1"/>
    <col min="9" max="11" width="9.83203125" style="2" customWidth="1"/>
    <col min="12" max="12" width="11.1640625" style="2" customWidth="1"/>
    <col min="13" max="13" width="9.83203125" style="2" customWidth="1"/>
    <col min="14" max="16384" width="8.83203125" style="2"/>
  </cols>
  <sheetData>
    <row r="1" spans="1:13" ht="20.45" customHeight="1" x14ac:dyDescent="0.2">
      <c r="A1" s="217" t="s">
        <v>392</v>
      </c>
      <c r="B1" s="217"/>
      <c r="C1" s="151"/>
      <c r="D1" s="22"/>
      <c r="E1" s="1"/>
      <c r="F1" s="1"/>
      <c r="G1" s="47"/>
      <c r="H1" s="47"/>
      <c r="I1" s="47"/>
      <c r="J1" s="47"/>
      <c r="K1" s="47"/>
      <c r="L1" s="47"/>
      <c r="M1" s="47"/>
    </row>
    <row r="2" spans="1:13" ht="28.9" customHeight="1" x14ac:dyDescent="0.2">
      <c r="A2" s="48" t="s">
        <v>306</v>
      </c>
      <c r="B2" s="49" t="s">
        <v>1</v>
      </c>
      <c r="C2" s="50" t="s">
        <v>453</v>
      </c>
      <c r="D2" s="50" t="s">
        <v>520</v>
      </c>
      <c r="E2" s="50" t="s">
        <v>2</v>
      </c>
      <c r="F2" s="51" t="s">
        <v>307</v>
      </c>
      <c r="G2" s="50" t="s">
        <v>3</v>
      </c>
      <c r="H2" s="51" t="s">
        <v>13</v>
      </c>
      <c r="I2" s="212" t="s">
        <v>474</v>
      </c>
      <c r="J2" s="213"/>
      <c r="K2" s="213"/>
      <c r="L2" s="213"/>
      <c r="M2" s="214"/>
    </row>
    <row r="3" spans="1:13" ht="14.45" customHeight="1" x14ac:dyDescent="0.2">
      <c r="A3" s="52"/>
      <c r="B3" s="53"/>
      <c r="C3" s="54"/>
      <c r="D3" s="54"/>
      <c r="E3" s="55"/>
      <c r="F3" s="54"/>
      <c r="G3" s="55"/>
      <c r="H3" s="56"/>
      <c r="I3" s="142" t="s">
        <v>4</v>
      </c>
      <c r="J3" s="145" t="s">
        <v>485</v>
      </c>
      <c r="K3" s="145" t="s">
        <v>486</v>
      </c>
      <c r="L3" s="145" t="s">
        <v>423</v>
      </c>
      <c r="M3" s="175" t="s">
        <v>5</v>
      </c>
    </row>
    <row r="4" spans="1:13" s="13" customFormat="1" x14ac:dyDescent="0.25">
      <c r="A4" s="14"/>
      <c r="B4" s="15" t="s">
        <v>293</v>
      </c>
      <c r="C4" s="18"/>
      <c r="D4" s="14"/>
      <c r="E4" s="15"/>
      <c r="F4" s="113"/>
      <c r="G4" s="115"/>
      <c r="H4" s="116"/>
      <c r="I4" s="89">
        <v>1648</v>
      </c>
      <c r="J4" s="88"/>
      <c r="K4" s="88"/>
      <c r="L4" s="88"/>
      <c r="M4" s="176">
        <f>SUM(I4:L4)</f>
        <v>1648</v>
      </c>
    </row>
    <row r="5" spans="1:13" s="13" customFormat="1" x14ac:dyDescent="0.25">
      <c r="A5" s="14"/>
      <c r="B5" s="15" t="s">
        <v>294</v>
      </c>
      <c r="C5" s="18"/>
      <c r="D5" s="14"/>
      <c r="E5" s="15"/>
      <c r="F5" s="115"/>
      <c r="G5" s="114"/>
      <c r="H5" s="116"/>
      <c r="I5" s="89">
        <v>7689</v>
      </c>
      <c r="J5" s="88"/>
      <c r="K5" s="88"/>
      <c r="L5" s="88"/>
      <c r="M5" s="176">
        <f t="shared" ref="M5:M7" si="0">SUM(I5:L5)</f>
        <v>7689</v>
      </c>
    </row>
    <row r="6" spans="1:13" s="13" customFormat="1" x14ac:dyDescent="0.25">
      <c r="A6" s="14"/>
      <c r="B6" s="15" t="s">
        <v>295</v>
      </c>
      <c r="C6" s="18"/>
      <c r="D6" s="14"/>
      <c r="E6" s="15"/>
      <c r="F6" s="115"/>
      <c r="G6" s="114"/>
      <c r="H6" s="116"/>
      <c r="I6" s="89">
        <v>1175</v>
      </c>
      <c r="J6" s="88"/>
      <c r="K6" s="88"/>
      <c r="L6" s="88"/>
      <c r="M6" s="176">
        <f t="shared" si="0"/>
        <v>1175</v>
      </c>
    </row>
    <row r="7" spans="1:13" s="13" customFormat="1" x14ac:dyDescent="0.25">
      <c r="A7" s="14"/>
      <c r="B7" s="15" t="s">
        <v>296</v>
      </c>
      <c r="C7" s="18"/>
      <c r="D7" s="14"/>
      <c r="E7" s="15"/>
      <c r="F7" s="115"/>
      <c r="G7" s="114"/>
      <c r="H7" s="116"/>
      <c r="I7" s="89">
        <v>548</v>
      </c>
      <c r="J7" s="88"/>
      <c r="K7" s="88"/>
      <c r="L7" s="88"/>
      <c r="M7" s="176">
        <f t="shared" si="0"/>
        <v>548</v>
      </c>
    </row>
    <row r="8" spans="1:13" s="13" customFormat="1" x14ac:dyDescent="0.25">
      <c r="A8" s="14"/>
      <c r="B8" s="14"/>
      <c r="C8" s="164"/>
      <c r="D8" s="14"/>
      <c r="E8" s="15"/>
      <c r="F8" s="115"/>
      <c r="G8" s="114"/>
      <c r="H8" s="116"/>
      <c r="I8" s="114"/>
      <c r="J8" s="114"/>
      <c r="K8" s="115"/>
      <c r="L8" s="114"/>
      <c r="M8" s="176"/>
    </row>
    <row r="9" spans="1:13" s="13" customFormat="1" x14ac:dyDescent="0.25">
      <c r="A9" s="14"/>
      <c r="B9" s="12" t="s">
        <v>297</v>
      </c>
      <c r="C9" s="18"/>
      <c r="D9" s="15"/>
      <c r="E9" s="15"/>
      <c r="F9" s="115"/>
      <c r="G9" s="114"/>
      <c r="H9" s="116"/>
      <c r="I9" s="114"/>
      <c r="J9" s="114"/>
      <c r="K9" s="115"/>
      <c r="L9" s="114"/>
      <c r="M9" s="176"/>
    </row>
    <row r="10" spans="1:13" s="13" customFormat="1" x14ac:dyDescent="0.25">
      <c r="A10" s="14"/>
      <c r="B10" s="14" t="s">
        <v>298</v>
      </c>
      <c r="C10" s="18"/>
      <c r="D10" s="18"/>
      <c r="E10" s="16"/>
      <c r="F10" s="114"/>
      <c r="G10" s="115"/>
      <c r="H10" s="116"/>
      <c r="I10" s="89">
        <v>3060</v>
      </c>
      <c r="J10" s="88"/>
      <c r="K10" s="88"/>
      <c r="L10" s="88"/>
      <c r="M10" s="176">
        <f t="shared" ref="M10:M12" si="1">SUM(I10:L10)</f>
        <v>3060</v>
      </c>
    </row>
    <row r="11" spans="1:13" s="13" customFormat="1" x14ac:dyDescent="0.25">
      <c r="A11" s="14"/>
      <c r="B11" s="14" t="s">
        <v>298</v>
      </c>
      <c r="C11" s="19"/>
      <c r="D11" s="15"/>
      <c r="E11" s="16"/>
      <c r="F11" s="114"/>
      <c r="G11" s="115"/>
      <c r="H11" s="116"/>
      <c r="I11" s="89">
        <v>3060</v>
      </c>
      <c r="J11" s="88"/>
      <c r="K11" s="88"/>
      <c r="L11" s="88"/>
      <c r="M11" s="176">
        <f t="shared" si="1"/>
        <v>3060</v>
      </c>
    </row>
    <row r="12" spans="1:13" s="13" customFormat="1" x14ac:dyDescent="0.25">
      <c r="A12" s="14"/>
      <c r="B12" s="15" t="s">
        <v>295</v>
      </c>
      <c r="C12" s="20"/>
      <c r="D12" s="15"/>
      <c r="E12" s="16"/>
      <c r="F12" s="116"/>
      <c r="G12" s="116"/>
      <c r="H12" s="116"/>
      <c r="I12" s="89">
        <v>163</v>
      </c>
      <c r="J12" s="88"/>
      <c r="K12" s="88"/>
      <c r="L12" s="88"/>
      <c r="M12" s="176">
        <f t="shared" si="1"/>
        <v>163</v>
      </c>
    </row>
    <row r="13" spans="1:13" s="13" customFormat="1" x14ac:dyDescent="0.25">
      <c r="A13" s="14"/>
      <c r="B13" s="14"/>
      <c r="C13" s="164"/>
      <c r="D13" s="15"/>
      <c r="E13" s="16"/>
      <c r="F13" s="116"/>
      <c r="G13" s="116"/>
      <c r="H13" s="117"/>
      <c r="I13" s="116"/>
      <c r="J13" s="116"/>
      <c r="K13" s="116"/>
      <c r="L13" s="114"/>
      <c r="M13" s="176"/>
    </row>
    <row r="14" spans="1:13" s="13" customFormat="1" x14ac:dyDescent="0.25">
      <c r="A14" s="14"/>
      <c r="B14" s="14" t="s">
        <v>299</v>
      </c>
      <c r="C14" s="20"/>
      <c r="D14" s="219">
        <v>44634</v>
      </c>
      <c r="E14" s="14"/>
      <c r="F14" s="116"/>
      <c r="G14" s="116"/>
      <c r="H14" s="116"/>
      <c r="I14" s="89">
        <v>2235</v>
      </c>
      <c r="J14" s="88"/>
      <c r="K14" s="88"/>
      <c r="L14" s="88"/>
      <c r="M14" s="176">
        <f t="shared" ref="M14" si="2">SUM(I14:L14)</f>
        <v>2235</v>
      </c>
    </row>
    <row r="15" spans="1:13" s="13" customFormat="1" x14ac:dyDescent="0.25">
      <c r="B15" s="14"/>
      <c r="C15" s="20"/>
      <c r="D15" s="17"/>
      <c r="E15" s="17"/>
      <c r="F15" s="118"/>
      <c r="G15" s="118"/>
      <c r="H15" s="118"/>
      <c r="I15" s="116"/>
      <c r="J15" s="118"/>
      <c r="K15" s="118"/>
      <c r="L15" s="114"/>
      <c r="M15" s="176"/>
    </row>
    <row r="16" spans="1:13" s="13" customFormat="1" x14ac:dyDescent="0.25">
      <c r="B16" s="12" t="s">
        <v>488</v>
      </c>
      <c r="C16" s="20"/>
      <c r="D16" s="17"/>
      <c r="E16" s="17"/>
      <c r="F16" s="118"/>
      <c r="G16" s="118"/>
      <c r="H16" s="118"/>
      <c r="I16" s="116"/>
      <c r="J16" s="118"/>
      <c r="K16" s="118"/>
      <c r="L16" s="114"/>
      <c r="M16" s="176"/>
    </row>
    <row r="17" spans="1:13" s="13" customFormat="1" x14ac:dyDescent="0.25">
      <c r="B17" s="15" t="s">
        <v>489</v>
      </c>
      <c r="C17" s="20"/>
      <c r="D17" s="17"/>
      <c r="E17" s="17"/>
      <c r="F17" s="118"/>
      <c r="G17" s="118"/>
      <c r="H17" s="118"/>
      <c r="I17" s="89">
        <v>14638</v>
      </c>
      <c r="J17" s="88"/>
      <c r="K17" s="88"/>
      <c r="L17" s="88"/>
      <c r="M17" s="176">
        <f t="shared" ref="M17:M18" si="3">SUM(I17:L17)</f>
        <v>14638</v>
      </c>
    </row>
    <row r="18" spans="1:13" s="13" customFormat="1" x14ac:dyDescent="0.25">
      <c r="B18" s="14" t="s">
        <v>490</v>
      </c>
      <c r="C18" s="20"/>
      <c r="D18" s="17"/>
      <c r="E18" s="17"/>
      <c r="F18" s="118"/>
      <c r="G18" s="118"/>
      <c r="H18" s="118"/>
      <c r="I18" s="116"/>
      <c r="J18" s="118"/>
      <c r="K18" s="118"/>
      <c r="L18" s="114"/>
      <c r="M18" s="176">
        <f t="shared" si="3"/>
        <v>0</v>
      </c>
    </row>
    <row r="19" spans="1:13" s="13" customFormat="1" x14ac:dyDescent="0.25">
      <c r="B19" s="14"/>
      <c r="C19" s="20"/>
      <c r="D19" s="17"/>
      <c r="E19" s="17"/>
      <c r="F19" s="118"/>
      <c r="G19" s="118"/>
      <c r="H19" s="118"/>
      <c r="I19" s="116"/>
      <c r="J19" s="118"/>
      <c r="K19" s="118"/>
      <c r="L19" s="118"/>
      <c r="M19" s="114"/>
    </row>
    <row r="20" spans="1:13" s="13" customFormat="1" x14ac:dyDescent="0.25">
      <c r="A20" s="16"/>
      <c r="B20" s="9" t="s">
        <v>47</v>
      </c>
      <c r="C20" s="165"/>
      <c r="D20" s="8"/>
      <c r="E20" s="8"/>
      <c r="F20" s="119">
        <f>SUM(F4:F19)</f>
        <v>0</v>
      </c>
      <c r="G20" s="120"/>
      <c r="H20" s="120"/>
      <c r="I20" s="119">
        <f t="shared" ref="I20:M20" si="4">SUM(I4:I19)</f>
        <v>34216</v>
      </c>
      <c r="J20" s="119">
        <f t="shared" si="4"/>
        <v>0</v>
      </c>
      <c r="K20" s="119">
        <f t="shared" si="4"/>
        <v>0</v>
      </c>
      <c r="L20" s="119">
        <f t="shared" si="4"/>
        <v>0</v>
      </c>
      <c r="M20" s="177">
        <f t="shared" si="4"/>
        <v>34216</v>
      </c>
    </row>
    <row r="21" spans="1:13" x14ac:dyDescent="0.2">
      <c r="M21" s="7" t="str">
        <f>IF(M20-SUM(I20:L20)=0,"        ^",M20-SUM(I20:L20))</f>
        <v xml:space="preserve">        ^</v>
      </c>
    </row>
    <row r="22" spans="1:13" x14ac:dyDescent="0.2">
      <c r="M22" s="79"/>
    </row>
    <row r="35" spans="1:3" s="13" customFormat="1" x14ac:dyDescent="0.25">
      <c r="A35" s="16"/>
      <c r="B35" s="21"/>
      <c r="C35" s="21"/>
    </row>
  </sheetData>
  <mergeCells count="2">
    <mergeCell ref="A1:B1"/>
    <mergeCell ref="I2:M2"/>
  </mergeCells>
  <pageMargins left="0.23622047244094491" right="0.23622047244094491" top="0.51181102362204722" bottom="0.51181102362204722" header="0.31496062992125984" footer="0.31496062992125984"/>
  <pageSetup paperSize="9" orientation="landscape" r:id="rId1"/>
  <headerFooter>
    <oddHeader>&amp;L&amp;"Aptos,Bold"Melksham Town Council&amp;C&amp;"Aptos,Bold"Fixed Asset Register</oddHeader>
    <oddFooter>&amp;L&amp;"Aptos,Regular"&amp;8&amp;F&amp;C&amp;"Aptos,Regular"&amp;8Printed &amp;D&amp;R&amp;"Aptos,Regular"&amp;8Page 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</sheetPr>
  <dimension ref="A1:M217"/>
  <sheetViews>
    <sheetView workbookViewId="0">
      <pane xSplit="1" ySplit="3" topLeftCell="B185" activePane="bottomRight" state="frozen"/>
      <selection activeCell="J23" sqref="J23"/>
      <selection pane="topRight" activeCell="J23" sqref="J23"/>
      <selection pane="bottomLeft" activeCell="J23" sqref="J23"/>
      <selection pane="bottomRight" activeCell="I169" sqref="I169"/>
    </sheetView>
  </sheetViews>
  <sheetFormatPr defaultColWidth="8.83203125" defaultRowHeight="13.5" x14ac:dyDescent="0.2"/>
  <cols>
    <col min="1" max="1" width="5.83203125" style="2" customWidth="1"/>
    <col min="2" max="2" width="39" style="2" customWidth="1"/>
    <col min="3" max="3" width="4" style="31" customWidth="1"/>
    <col min="4" max="4" width="11" style="2" customWidth="1"/>
    <col min="5" max="5" width="9.83203125" style="2" customWidth="1"/>
    <col min="6" max="6" width="11.1640625" style="2" customWidth="1"/>
    <col min="7" max="7" width="18.83203125" style="2" customWidth="1"/>
    <col min="8" max="8" width="7.83203125" style="2" customWidth="1"/>
    <col min="9" max="11" width="9.83203125" style="2" customWidth="1"/>
    <col min="12" max="12" width="11.1640625" style="2" customWidth="1"/>
    <col min="13" max="13" width="9.83203125" style="2" customWidth="1"/>
    <col min="14" max="16384" width="8.83203125" style="2"/>
  </cols>
  <sheetData>
    <row r="1" spans="1:13" ht="20.45" customHeight="1" x14ac:dyDescent="0.2">
      <c r="A1" s="39" t="s">
        <v>452</v>
      </c>
      <c r="B1" s="1"/>
      <c r="C1" s="151"/>
      <c r="D1" s="22"/>
      <c r="E1" s="1"/>
      <c r="F1" s="1"/>
      <c r="G1" s="1"/>
      <c r="H1" s="1"/>
      <c r="I1" s="218"/>
      <c r="J1" s="218"/>
      <c r="K1" s="218"/>
      <c r="L1" s="218"/>
      <c r="M1" s="218"/>
    </row>
    <row r="2" spans="1:13" ht="28.9" customHeight="1" x14ac:dyDescent="0.2">
      <c r="A2" s="48" t="s">
        <v>306</v>
      </c>
      <c r="B2" s="49" t="s">
        <v>1</v>
      </c>
      <c r="C2" s="50" t="s">
        <v>453</v>
      </c>
      <c r="D2" s="50" t="s">
        <v>520</v>
      </c>
      <c r="E2" s="50" t="s">
        <v>2</v>
      </c>
      <c r="F2" s="51" t="s">
        <v>307</v>
      </c>
      <c r="G2" s="50" t="s">
        <v>3</v>
      </c>
      <c r="H2" s="51" t="s">
        <v>13</v>
      </c>
      <c r="I2" s="212" t="s">
        <v>474</v>
      </c>
      <c r="J2" s="213"/>
      <c r="K2" s="213"/>
      <c r="L2" s="213"/>
      <c r="M2" s="214"/>
    </row>
    <row r="3" spans="1:13" ht="14.45" customHeight="1" x14ac:dyDescent="0.2">
      <c r="A3" s="52"/>
      <c r="B3" s="53"/>
      <c r="C3" s="54"/>
      <c r="D3" s="54"/>
      <c r="E3" s="55"/>
      <c r="F3" s="54"/>
      <c r="G3" s="55"/>
      <c r="H3" s="56"/>
      <c r="I3" s="142" t="s">
        <v>4</v>
      </c>
      <c r="J3" s="145" t="s">
        <v>485</v>
      </c>
      <c r="K3" s="145" t="s">
        <v>486</v>
      </c>
      <c r="L3" s="145" t="s">
        <v>423</v>
      </c>
      <c r="M3" s="175" t="s">
        <v>5</v>
      </c>
    </row>
    <row r="4" spans="1:13" x14ac:dyDescent="0.25">
      <c r="A4" s="36"/>
      <c r="B4" s="71" t="s">
        <v>391</v>
      </c>
      <c r="C4" s="36"/>
      <c r="D4" s="201"/>
      <c r="E4" s="198"/>
      <c r="F4" s="188"/>
      <c r="G4" s="80"/>
      <c r="H4" s="80"/>
      <c r="I4" s="189">
        <v>28644</v>
      </c>
      <c r="J4" s="87"/>
      <c r="K4" s="87"/>
      <c r="L4" s="87"/>
      <c r="M4" s="190">
        <f>SUM(I4:L4)</f>
        <v>28644</v>
      </c>
    </row>
    <row r="5" spans="1:13" x14ac:dyDescent="0.2">
      <c r="A5" s="36"/>
      <c r="B5" s="81" t="s">
        <v>300</v>
      </c>
      <c r="C5" s="152"/>
      <c r="D5" s="202"/>
      <c r="E5" s="35"/>
      <c r="F5" s="42"/>
      <c r="G5" s="36"/>
      <c r="H5" s="36"/>
      <c r="I5" s="102"/>
      <c r="J5" s="102"/>
      <c r="K5" s="102"/>
      <c r="L5" s="102"/>
      <c r="M5" s="191"/>
    </row>
    <row r="6" spans="1:13" x14ac:dyDescent="0.25">
      <c r="A6" s="36"/>
      <c r="B6" s="36" t="s">
        <v>308</v>
      </c>
      <c r="C6" s="153">
        <v>2</v>
      </c>
      <c r="D6" s="202"/>
      <c r="E6" s="35"/>
      <c r="F6" s="41">
        <v>280</v>
      </c>
      <c r="G6" s="36"/>
      <c r="H6" s="36"/>
      <c r="I6" s="89">
        <v>420</v>
      </c>
      <c r="J6" s="88"/>
      <c r="K6" s="88"/>
      <c r="L6" s="88"/>
      <c r="M6" s="192">
        <f t="shared" ref="M6:M18" si="0">SUM(I6:L6)</f>
        <v>420</v>
      </c>
    </row>
    <row r="7" spans="1:13" x14ac:dyDescent="0.25">
      <c r="A7" s="36"/>
      <c r="B7" s="69" t="s">
        <v>301</v>
      </c>
      <c r="C7" s="153">
        <v>1</v>
      </c>
      <c r="D7" s="202"/>
      <c r="E7" s="35"/>
      <c r="F7" s="41">
        <v>100</v>
      </c>
      <c r="G7" s="36"/>
      <c r="H7" s="36"/>
      <c r="I7" s="89">
        <v>1560</v>
      </c>
      <c r="J7" s="88"/>
      <c r="K7" s="88"/>
      <c r="L7" s="88"/>
      <c r="M7" s="192">
        <f t="shared" si="0"/>
        <v>1560</v>
      </c>
    </row>
    <row r="8" spans="1:13" x14ac:dyDescent="0.25">
      <c r="A8" s="36"/>
      <c r="B8" s="36" t="s">
        <v>309</v>
      </c>
      <c r="C8" s="153">
        <v>2</v>
      </c>
      <c r="D8" s="202"/>
      <c r="E8" s="35"/>
      <c r="F8" s="41">
        <v>500</v>
      </c>
      <c r="G8" s="36"/>
      <c r="H8" s="36"/>
      <c r="I8" s="89">
        <v>360</v>
      </c>
      <c r="J8" s="88"/>
      <c r="K8" s="88"/>
      <c r="L8" s="88"/>
      <c r="M8" s="192">
        <f t="shared" si="0"/>
        <v>360</v>
      </c>
    </row>
    <row r="9" spans="1:13" x14ac:dyDescent="0.25">
      <c r="A9" s="36"/>
      <c r="B9" s="36" t="s">
        <v>310</v>
      </c>
      <c r="C9" s="153">
        <v>3</v>
      </c>
      <c r="D9" s="202"/>
      <c r="E9" s="35"/>
      <c r="F9" s="41">
        <v>180</v>
      </c>
      <c r="G9" s="36"/>
      <c r="H9" s="36"/>
      <c r="I9" s="89">
        <v>360</v>
      </c>
      <c r="J9" s="88"/>
      <c r="K9" s="88"/>
      <c r="L9" s="88"/>
      <c r="M9" s="192">
        <f t="shared" si="0"/>
        <v>360</v>
      </c>
    </row>
    <row r="10" spans="1:13" x14ac:dyDescent="0.25">
      <c r="A10" s="36"/>
      <c r="B10" s="36" t="s">
        <v>217</v>
      </c>
      <c r="C10" s="153">
        <v>1</v>
      </c>
      <c r="D10" s="202"/>
      <c r="E10" s="35"/>
      <c r="F10" s="41">
        <v>120</v>
      </c>
      <c r="G10" s="36"/>
      <c r="H10" s="36"/>
      <c r="I10" s="89">
        <v>540</v>
      </c>
      <c r="J10" s="88"/>
      <c r="K10" s="88"/>
      <c r="L10" s="88"/>
      <c r="M10" s="192">
        <f t="shared" si="0"/>
        <v>540</v>
      </c>
    </row>
    <row r="11" spans="1:13" x14ac:dyDescent="0.25">
      <c r="A11" s="36"/>
      <c r="B11" s="69" t="s">
        <v>302</v>
      </c>
      <c r="C11" s="153">
        <v>1</v>
      </c>
      <c r="D11" s="202"/>
      <c r="E11" s="35"/>
      <c r="F11" s="41">
        <v>80</v>
      </c>
      <c r="G11" s="36"/>
      <c r="H11" s="36"/>
      <c r="I11" s="89">
        <v>1200</v>
      </c>
      <c r="J11" s="88"/>
      <c r="K11" s="88"/>
      <c r="L11" s="88"/>
      <c r="M11" s="192">
        <f t="shared" si="0"/>
        <v>1200</v>
      </c>
    </row>
    <row r="12" spans="1:13" x14ac:dyDescent="0.25">
      <c r="A12" s="36"/>
      <c r="B12" s="36" t="s">
        <v>311</v>
      </c>
      <c r="C12" s="153">
        <v>1</v>
      </c>
      <c r="D12" s="202"/>
      <c r="E12" s="35"/>
      <c r="F12" s="41">
        <v>80</v>
      </c>
      <c r="G12" s="36"/>
      <c r="H12" s="36"/>
      <c r="I12" s="89">
        <v>600</v>
      </c>
      <c r="J12" s="88"/>
      <c r="K12" s="88"/>
      <c r="L12" s="88"/>
      <c r="M12" s="192">
        <f t="shared" si="0"/>
        <v>600</v>
      </c>
    </row>
    <row r="13" spans="1:13" x14ac:dyDescent="0.25">
      <c r="A13" s="36"/>
      <c r="B13" s="36" t="s">
        <v>312</v>
      </c>
      <c r="C13" s="153">
        <v>3</v>
      </c>
      <c r="D13" s="202"/>
      <c r="E13" s="35"/>
      <c r="F13" s="41">
        <v>480</v>
      </c>
      <c r="G13" s="36"/>
      <c r="H13" s="36"/>
      <c r="I13" s="89">
        <v>302</v>
      </c>
      <c r="J13" s="88"/>
      <c r="K13" s="88"/>
      <c r="L13" s="88"/>
      <c r="M13" s="192">
        <f t="shared" si="0"/>
        <v>302</v>
      </c>
    </row>
    <row r="14" spans="1:13" x14ac:dyDescent="0.25">
      <c r="A14" s="36"/>
      <c r="B14" s="69" t="s">
        <v>303</v>
      </c>
      <c r="C14" s="153">
        <v>1</v>
      </c>
      <c r="D14" s="202"/>
      <c r="E14" s="35"/>
      <c r="F14" s="41">
        <v>80</v>
      </c>
      <c r="G14" s="36"/>
      <c r="H14" s="36"/>
      <c r="I14" s="89">
        <v>240</v>
      </c>
      <c r="J14" s="88"/>
      <c r="K14" s="88"/>
      <c r="L14" s="88"/>
      <c r="M14" s="192">
        <f t="shared" si="0"/>
        <v>240</v>
      </c>
    </row>
    <row r="15" spans="1:13" x14ac:dyDescent="0.25">
      <c r="A15" s="36"/>
      <c r="B15" s="36" t="s">
        <v>313</v>
      </c>
      <c r="C15" s="153">
        <v>1</v>
      </c>
      <c r="D15" s="202"/>
      <c r="E15" s="35"/>
      <c r="F15" s="41">
        <v>1200</v>
      </c>
      <c r="G15" s="36"/>
      <c r="H15" s="36"/>
      <c r="I15" s="89">
        <v>3588</v>
      </c>
      <c r="J15" s="88"/>
      <c r="K15" s="88"/>
      <c r="L15" s="88"/>
      <c r="M15" s="192">
        <f t="shared" si="0"/>
        <v>3588</v>
      </c>
    </row>
    <row r="16" spans="1:13" x14ac:dyDescent="0.25">
      <c r="A16" s="36"/>
      <c r="B16" s="36" t="s">
        <v>314</v>
      </c>
      <c r="C16" s="153">
        <v>1</v>
      </c>
      <c r="D16" s="202"/>
      <c r="E16" s="35"/>
      <c r="F16" s="41">
        <v>150</v>
      </c>
      <c r="G16" s="36"/>
      <c r="H16" s="36"/>
      <c r="I16" s="89">
        <v>116</v>
      </c>
      <c r="J16" s="88"/>
      <c r="K16" s="88"/>
      <c r="L16" s="88"/>
      <c r="M16" s="192">
        <f t="shared" si="0"/>
        <v>116</v>
      </c>
    </row>
    <row r="17" spans="1:13" x14ac:dyDescent="0.25">
      <c r="A17" s="36"/>
      <c r="B17" s="36" t="s">
        <v>315</v>
      </c>
      <c r="C17" s="153">
        <v>1</v>
      </c>
      <c r="D17" s="202"/>
      <c r="E17" s="35"/>
      <c r="F17" s="41"/>
      <c r="G17" s="36"/>
      <c r="H17" s="36"/>
      <c r="I17" s="89">
        <v>288</v>
      </c>
      <c r="J17" s="88"/>
      <c r="K17" s="88"/>
      <c r="L17" s="88"/>
      <c r="M17" s="192">
        <f t="shared" si="0"/>
        <v>288</v>
      </c>
    </row>
    <row r="18" spans="1:13" x14ac:dyDescent="0.25">
      <c r="A18" s="36"/>
      <c r="B18" s="69" t="s">
        <v>304</v>
      </c>
      <c r="C18" s="153">
        <v>4</v>
      </c>
      <c r="D18" s="202"/>
      <c r="E18" s="35"/>
      <c r="F18" s="41">
        <v>120</v>
      </c>
      <c r="G18" s="36"/>
      <c r="H18" s="36"/>
      <c r="I18" s="89">
        <v>372</v>
      </c>
      <c r="J18" s="88"/>
      <c r="K18" s="88"/>
      <c r="L18" s="88"/>
      <c r="M18" s="192">
        <f t="shared" si="0"/>
        <v>372</v>
      </c>
    </row>
    <row r="19" spans="1:13" x14ac:dyDescent="0.2">
      <c r="A19" s="36"/>
      <c r="B19" s="69"/>
      <c r="C19" s="153"/>
      <c r="D19" s="202"/>
      <c r="E19" s="35"/>
      <c r="F19" s="43"/>
      <c r="G19" s="36"/>
      <c r="H19" s="36"/>
      <c r="I19" s="103"/>
      <c r="J19" s="103"/>
      <c r="K19" s="103"/>
      <c r="L19" s="100"/>
      <c r="M19" s="193"/>
    </row>
    <row r="20" spans="1:13" x14ac:dyDescent="0.2">
      <c r="A20" s="58" t="s">
        <v>183</v>
      </c>
      <c r="B20" s="58" t="s">
        <v>0</v>
      </c>
      <c r="C20" s="161"/>
      <c r="D20" s="203"/>
      <c r="E20" s="199"/>
      <c r="F20" s="45">
        <f>SUM(F4:F19)</f>
        <v>3370</v>
      </c>
      <c r="G20" s="57"/>
      <c r="H20" s="57"/>
      <c r="I20" s="101">
        <f t="shared" ref="I20:M20" si="1">SUM(I4:I19)</f>
        <v>38590</v>
      </c>
      <c r="J20" s="101">
        <f t="shared" si="1"/>
        <v>0</v>
      </c>
      <c r="K20" s="101">
        <f t="shared" si="1"/>
        <v>0</v>
      </c>
      <c r="L20" s="101">
        <f t="shared" si="1"/>
        <v>0</v>
      </c>
      <c r="M20" s="194">
        <f t="shared" si="1"/>
        <v>38590</v>
      </c>
    </row>
    <row r="21" spans="1:13" x14ac:dyDescent="0.2">
      <c r="A21" s="36"/>
      <c r="B21" s="69"/>
      <c r="C21" s="153"/>
      <c r="D21" s="202"/>
      <c r="E21" s="35"/>
      <c r="F21" s="75"/>
      <c r="G21" s="36"/>
      <c r="H21" s="36"/>
      <c r="I21" s="107"/>
      <c r="J21" s="107"/>
      <c r="K21" s="107"/>
      <c r="L21" s="107"/>
      <c r="M21" s="195"/>
    </row>
    <row r="22" spans="1:13" x14ac:dyDescent="0.2">
      <c r="A22" s="36"/>
      <c r="B22" s="81" t="s">
        <v>387</v>
      </c>
      <c r="C22" s="153"/>
      <c r="D22" s="202"/>
      <c r="E22" s="35"/>
      <c r="F22" s="41"/>
      <c r="G22" s="36"/>
      <c r="H22" s="36"/>
      <c r="I22" s="98"/>
      <c r="J22" s="102"/>
      <c r="K22" s="102"/>
      <c r="L22" s="102"/>
      <c r="M22" s="192"/>
    </row>
    <row r="23" spans="1:13" x14ac:dyDescent="0.25">
      <c r="A23" s="36"/>
      <c r="B23" s="69" t="s">
        <v>388</v>
      </c>
      <c r="C23" s="153">
        <v>1</v>
      </c>
      <c r="D23" s="202"/>
      <c r="E23" s="35"/>
      <c r="F23" s="41">
        <v>200</v>
      </c>
      <c r="G23" s="36"/>
      <c r="H23" s="36"/>
      <c r="I23" s="89">
        <v>480</v>
      </c>
      <c r="J23" s="88"/>
      <c r="K23" s="88"/>
      <c r="L23" s="88"/>
      <c r="M23" s="192">
        <f t="shared" ref="M23:M26" si="2">SUM(I23:L23)</f>
        <v>480</v>
      </c>
    </row>
    <row r="24" spans="1:13" x14ac:dyDescent="0.25">
      <c r="A24" s="36"/>
      <c r="B24" s="36" t="s">
        <v>316</v>
      </c>
      <c r="C24" s="153">
        <v>2</v>
      </c>
      <c r="D24" s="202"/>
      <c r="E24" s="35"/>
      <c r="F24" s="41">
        <v>300</v>
      </c>
      <c r="G24" s="36"/>
      <c r="H24" s="36"/>
      <c r="I24" s="89">
        <v>240</v>
      </c>
      <c r="J24" s="88"/>
      <c r="K24" s="88"/>
      <c r="L24" s="88"/>
      <c r="M24" s="192">
        <f t="shared" si="2"/>
        <v>240</v>
      </c>
    </row>
    <row r="25" spans="1:13" x14ac:dyDescent="0.25">
      <c r="A25" s="36"/>
      <c r="B25" s="36" t="s">
        <v>317</v>
      </c>
      <c r="C25" s="153">
        <v>9</v>
      </c>
      <c r="D25" s="202"/>
      <c r="E25" s="35"/>
      <c r="F25" s="41">
        <v>50</v>
      </c>
      <c r="G25" s="36"/>
      <c r="H25" s="36"/>
      <c r="I25" s="89">
        <v>108</v>
      </c>
      <c r="J25" s="88"/>
      <c r="K25" s="88"/>
      <c r="L25" s="88"/>
      <c r="M25" s="192">
        <f t="shared" si="2"/>
        <v>108</v>
      </c>
    </row>
    <row r="26" spans="1:13" x14ac:dyDescent="0.25">
      <c r="A26" s="36"/>
      <c r="B26" s="36" t="s">
        <v>318</v>
      </c>
      <c r="C26" s="153">
        <v>2</v>
      </c>
      <c r="D26" s="202"/>
      <c r="E26" s="35"/>
      <c r="F26" s="41">
        <v>400</v>
      </c>
      <c r="G26" s="36"/>
      <c r="H26" s="36"/>
      <c r="I26" s="89">
        <v>1</v>
      </c>
      <c r="J26" s="88"/>
      <c r="K26" s="88"/>
      <c r="L26" s="88"/>
      <c r="M26" s="192">
        <f t="shared" si="2"/>
        <v>1</v>
      </c>
    </row>
    <row r="27" spans="1:13" x14ac:dyDescent="0.2">
      <c r="A27" s="36"/>
      <c r="B27" s="36"/>
      <c r="C27" s="153"/>
      <c r="D27" s="202"/>
      <c r="E27" s="35"/>
      <c r="F27" s="43"/>
      <c r="G27" s="36"/>
      <c r="H27" s="36"/>
      <c r="I27" s="103"/>
      <c r="J27" s="103"/>
      <c r="K27" s="103"/>
      <c r="L27" s="100"/>
      <c r="M27" s="193"/>
    </row>
    <row r="28" spans="1:13" x14ac:dyDescent="0.2">
      <c r="A28" s="58" t="s">
        <v>183</v>
      </c>
      <c r="B28" s="58" t="s">
        <v>0</v>
      </c>
      <c r="C28" s="153"/>
      <c r="D28" s="202"/>
      <c r="E28" s="35"/>
      <c r="F28" s="45">
        <f>SUM(F22:F27)</f>
        <v>950</v>
      </c>
      <c r="G28" s="36"/>
      <c r="H28" s="36"/>
      <c r="I28" s="101">
        <f>SUM(I22:I27)</f>
        <v>829</v>
      </c>
      <c r="J28" s="101">
        <f t="shared" ref="J28:M28" si="3">SUM(J22:J27)</f>
        <v>0</v>
      </c>
      <c r="K28" s="101">
        <f t="shared" si="3"/>
        <v>0</v>
      </c>
      <c r="L28" s="101">
        <f t="shared" si="3"/>
        <v>0</v>
      </c>
      <c r="M28" s="194">
        <f t="shared" si="3"/>
        <v>829</v>
      </c>
    </row>
    <row r="29" spans="1:13" x14ac:dyDescent="0.2">
      <c r="A29" s="36"/>
      <c r="B29" s="36"/>
      <c r="C29" s="153"/>
      <c r="D29" s="202"/>
      <c r="E29" s="35"/>
      <c r="F29" s="75"/>
      <c r="G29" s="36"/>
      <c r="H29" s="36"/>
      <c r="I29" s="107"/>
      <c r="J29" s="107"/>
      <c r="K29" s="107"/>
      <c r="L29" s="107"/>
      <c r="M29" s="195"/>
    </row>
    <row r="30" spans="1:13" x14ac:dyDescent="0.2">
      <c r="A30" s="36"/>
      <c r="B30" s="81" t="s">
        <v>389</v>
      </c>
      <c r="C30" s="153"/>
      <c r="D30" s="202"/>
      <c r="E30" s="35"/>
      <c r="F30" s="41"/>
      <c r="G30" s="36"/>
      <c r="H30" s="36"/>
      <c r="I30" s="98"/>
      <c r="J30" s="102"/>
      <c r="K30" s="102"/>
      <c r="L30" s="102"/>
      <c r="M30" s="192"/>
    </row>
    <row r="31" spans="1:13" x14ac:dyDescent="0.25">
      <c r="A31" s="36"/>
      <c r="B31" s="69" t="s">
        <v>390</v>
      </c>
      <c r="C31" s="153">
        <v>4</v>
      </c>
      <c r="D31" s="202"/>
      <c r="E31" s="35"/>
      <c r="F31" s="41">
        <v>240</v>
      </c>
      <c r="G31" s="36"/>
      <c r="H31" s="36"/>
      <c r="I31" s="89">
        <v>513</v>
      </c>
      <c r="J31" s="88"/>
      <c r="K31" s="88"/>
      <c r="L31" s="88"/>
      <c r="M31" s="192">
        <f t="shared" ref="M31:M33" si="4">SUM(I31:L31)</f>
        <v>513</v>
      </c>
    </row>
    <row r="32" spans="1:13" x14ac:dyDescent="0.25">
      <c r="A32" s="36"/>
      <c r="B32" s="36" t="s">
        <v>319</v>
      </c>
      <c r="C32" s="153">
        <v>5</v>
      </c>
      <c r="D32" s="202"/>
      <c r="E32" s="35"/>
      <c r="F32" s="41">
        <v>75</v>
      </c>
      <c r="G32" s="36"/>
      <c r="H32" s="36"/>
      <c r="I32" s="89">
        <v>120</v>
      </c>
      <c r="J32" s="88"/>
      <c r="K32" s="88"/>
      <c r="L32" s="88"/>
      <c r="M32" s="192">
        <f t="shared" si="4"/>
        <v>120</v>
      </c>
    </row>
    <row r="33" spans="1:13" x14ac:dyDescent="0.25">
      <c r="A33" s="36"/>
      <c r="B33" s="36" t="s">
        <v>320</v>
      </c>
      <c r="C33" s="153">
        <v>2</v>
      </c>
      <c r="D33" s="202"/>
      <c r="E33" s="35"/>
      <c r="F33" s="41">
        <v>120</v>
      </c>
      <c r="G33" s="36"/>
      <c r="H33" s="36"/>
      <c r="I33" s="89">
        <v>264</v>
      </c>
      <c r="J33" s="88"/>
      <c r="K33" s="88"/>
      <c r="L33" s="88"/>
      <c r="M33" s="192">
        <f t="shared" si="4"/>
        <v>264</v>
      </c>
    </row>
    <row r="34" spans="1:13" x14ac:dyDescent="0.2">
      <c r="A34" s="36"/>
      <c r="B34" s="36"/>
      <c r="C34" s="153"/>
      <c r="D34" s="202"/>
      <c r="E34" s="35"/>
      <c r="F34" s="43"/>
      <c r="G34" s="36"/>
      <c r="H34" s="36"/>
      <c r="I34" s="103"/>
      <c r="J34" s="103"/>
      <c r="K34" s="103"/>
      <c r="L34" s="100">
        <v>0</v>
      </c>
      <c r="M34" s="193"/>
    </row>
    <row r="35" spans="1:13" x14ac:dyDescent="0.2">
      <c r="A35" s="58" t="s">
        <v>183</v>
      </c>
      <c r="B35" s="58" t="s">
        <v>0</v>
      </c>
      <c r="C35" s="153"/>
      <c r="D35" s="202"/>
      <c r="E35" s="35"/>
      <c r="F35" s="45">
        <f>SUM(F30:F34)</f>
        <v>435</v>
      </c>
      <c r="G35" s="36"/>
      <c r="H35" s="36"/>
      <c r="I35" s="101">
        <f t="shared" ref="I35:M35" si="5">SUM(I30:I34)</f>
        <v>897</v>
      </c>
      <c r="J35" s="101">
        <f t="shared" si="5"/>
        <v>0</v>
      </c>
      <c r="K35" s="101">
        <f t="shared" si="5"/>
        <v>0</v>
      </c>
      <c r="L35" s="101">
        <f t="shared" si="5"/>
        <v>0</v>
      </c>
      <c r="M35" s="194">
        <f t="shared" si="5"/>
        <v>897</v>
      </c>
    </row>
    <row r="36" spans="1:13" x14ac:dyDescent="0.2">
      <c r="A36" s="71"/>
      <c r="B36" s="71"/>
      <c r="C36" s="153"/>
      <c r="D36" s="202"/>
      <c r="E36" s="35"/>
      <c r="F36" s="75"/>
      <c r="G36" s="36"/>
      <c r="H36" s="36"/>
      <c r="I36" s="107"/>
      <c r="J36" s="107"/>
      <c r="K36" s="107"/>
      <c r="L36" s="107"/>
      <c r="M36" s="195"/>
    </row>
    <row r="37" spans="1:13" x14ac:dyDescent="0.2">
      <c r="A37" s="36"/>
      <c r="B37" s="69" t="s">
        <v>384</v>
      </c>
      <c r="C37" s="152"/>
      <c r="D37" s="202"/>
      <c r="E37" s="35"/>
      <c r="F37" s="41"/>
      <c r="G37" s="36"/>
      <c r="H37" s="36"/>
      <c r="I37" s="98"/>
      <c r="J37" s="102"/>
      <c r="K37" s="102"/>
      <c r="L37" s="102"/>
      <c r="M37" s="192"/>
    </row>
    <row r="38" spans="1:13" x14ac:dyDescent="0.25">
      <c r="A38" s="36"/>
      <c r="B38" s="69" t="s">
        <v>385</v>
      </c>
      <c r="C38" s="152">
        <v>1</v>
      </c>
      <c r="D38" s="202"/>
      <c r="E38" s="35"/>
      <c r="F38" s="41"/>
      <c r="G38" s="36"/>
      <c r="H38" s="36"/>
      <c r="I38" s="89">
        <v>2760</v>
      </c>
      <c r="J38" s="88"/>
      <c r="K38" s="88"/>
      <c r="L38" s="88"/>
      <c r="M38" s="192">
        <f t="shared" ref="M38:M44" si="6">SUM(I38:L38)</f>
        <v>2760</v>
      </c>
    </row>
    <row r="39" spans="1:13" x14ac:dyDescent="0.25">
      <c r="A39" s="36"/>
      <c r="B39" s="69" t="s">
        <v>386</v>
      </c>
      <c r="C39" s="152">
        <v>1</v>
      </c>
      <c r="D39" s="202"/>
      <c r="E39" s="35"/>
      <c r="F39" s="41">
        <v>220</v>
      </c>
      <c r="G39" s="36"/>
      <c r="H39" s="36"/>
      <c r="I39" s="89">
        <v>720</v>
      </c>
      <c r="J39" s="88"/>
      <c r="K39" s="88"/>
      <c r="L39" s="88"/>
      <c r="M39" s="192">
        <f t="shared" si="6"/>
        <v>720</v>
      </c>
    </row>
    <row r="40" spans="1:13" x14ac:dyDescent="0.25">
      <c r="A40" s="36"/>
      <c r="B40" s="36" t="s">
        <v>321</v>
      </c>
      <c r="C40" s="153">
        <v>1</v>
      </c>
      <c r="D40" s="202"/>
      <c r="E40" s="35"/>
      <c r="F40" s="41">
        <v>180</v>
      </c>
      <c r="G40" s="36"/>
      <c r="H40" s="36"/>
      <c r="I40" s="89">
        <v>150</v>
      </c>
      <c r="J40" s="88"/>
      <c r="K40" s="88"/>
      <c r="L40" s="88"/>
      <c r="M40" s="192">
        <f t="shared" si="6"/>
        <v>150</v>
      </c>
    </row>
    <row r="41" spans="1:13" x14ac:dyDescent="0.25">
      <c r="A41" s="36"/>
      <c r="B41" s="69" t="s">
        <v>305</v>
      </c>
      <c r="C41" s="153">
        <v>1</v>
      </c>
      <c r="D41" s="202"/>
      <c r="E41" s="35"/>
      <c r="F41" s="41">
        <v>200</v>
      </c>
      <c r="G41" s="36"/>
      <c r="H41" s="36"/>
      <c r="I41" s="89">
        <v>360</v>
      </c>
      <c r="J41" s="88"/>
      <c r="K41" s="88"/>
      <c r="L41" s="88"/>
      <c r="M41" s="192">
        <f t="shared" si="6"/>
        <v>360</v>
      </c>
    </row>
    <row r="42" spans="1:13" x14ac:dyDescent="0.25">
      <c r="A42" s="36"/>
      <c r="B42" s="36" t="s">
        <v>322</v>
      </c>
      <c r="C42" s="153">
        <v>2</v>
      </c>
      <c r="D42" s="202"/>
      <c r="E42" s="35"/>
      <c r="F42" s="41">
        <v>150</v>
      </c>
      <c r="G42" s="36"/>
      <c r="H42" s="36"/>
      <c r="I42" s="89">
        <v>1200</v>
      </c>
      <c r="J42" s="88"/>
      <c r="K42" s="88"/>
      <c r="L42" s="88"/>
      <c r="M42" s="192">
        <f t="shared" si="6"/>
        <v>1200</v>
      </c>
    </row>
    <row r="43" spans="1:13" x14ac:dyDescent="0.25">
      <c r="A43" s="36"/>
      <c r="B43" s="36" t="s">
        <v>323</v>
      </c>
      <c r="C43" s="153">
        <v>1</v>
      </c>
      <c r="D43" s="202"/>
      <c r="E43" s="35"/>
      <c r="F43" s="41">
        <v>600</v>
      </c>
      <c r="G43" s="36"/>
      <c r="H43" s="36"/>
      <c r="I43" s="89">
        <v>324</v>
      </c>
      <c r="J43" s="88"/>
      <c r="K43" s="88"/>
      <c r="L43" s="88"/>
      <c r="M43" s="192">
        <f t="shared" si="6"/>
        <v>324</v>
      </c>
    </row>
    <row r="44" spans="1:13" x14ac:dyDescent="0.25">
      <c r="A44" s="22"/>
      <c r="B44" s="34" t="s">
        <v>360</v>
      </c>
      <c r="C44" s="153">
        <v>1</v>
      </c>
      <c r="D44" s="202"/>
      <c r="E44" s="22"/>
      <c r="F44" s="41">
        <v>120</v>
      </c>
      <c r="G44" s="36"/>
      <c r="H44" s="22"/>
      <c r="I44" s="89">
        <v>120</v>
      </c>
      <c r="J44" s="88"/>
      <c r="K44" s="88"/>
      <c r="L44" s="88"/>
      <c r="M44" s="192">
        <f t="shared" si="6"/>
        <v>120</v>
      </c>
    </row>
    <row r="45" spans="1:13" x14ac:dyDescent="0.2">
      <c r="A45" s="22"/>
      <c r="B45" s="34"/>
      <c r="C45" s="153"/>
      <c r="D45" s="202"/>
      <c r="E45" s="22"/>
      <c r="F45" s="43"/>
      <c r="G45" s="36"/>
      <c r="H45" s="22"/>
      <c r="I45" s="103"/>
      <c r="J45" s="103"/>
      <c r="K45" s="103"/>
      <c r="L45" s="100"/>
      <c r="M45" s="193"/>
    </row>
    <row r="46" spans="1:13" x14ac:dyDescent="0.2">
      <c r="A46" s="58" t="s">
        <v>183</v>
      </c>
      <c r="B46" s="58" t="s">
        <v>0</v>
      </c>
      <c r="C46" s="153"/>
      <c r="D46" s="202"/>
      <c r="E46" s="35"/>
      <c r="F46" s="45">
        <f t="shared" ref="F46" si="7">SUM(F37:F45)</f>
        <v>1470</v>
      </c>
      <c r="G46" s="36"/>
      <c r="H46" s="36"/>
      <c r="I46" s="101">
        <f t="shared" ref="I46:M46" si="8">SUM(I37:I45)</f>
        <v>5634</v>
      </c>
      <c r="J46" s="101">
        <f t="shared" si="8"/>
        <v>0</v>
      </c>
      <c r="K46" s="101">
        <f t="shared" si="8"/>
        <v>0</v>
      </c>
      <c r="L46" s="101">
        <f t="shared" si="8"/>
        <v>0</v>
      </c>
      <c r="M46" s="194">
        <f t="shared" si="8"/>
        <v>5634</v>
      </c>
    </row>
    <row r="47" spans="1:13" ht="10.7" customHeight="1" x14ac:dyDescent="0.2">
      <c r="A47" s="22"/>
      <c r="B47" s="34"/>
      <c r="C47" s="152"/>
      <c r="D47" s="202"/>
      <c r="E47" s="22"/>
      <c r="F47" s="75"/>
      <c r="G47" s="36"/>
      <c r="H47" s="22"/>
      <c r="I47" s="107"/>
      <c r="J47" s="107"/>
      <c r="K47" s="107"/>
      <c r="L47" s="107"/>
      <c r="M47" s="195"/>
    </row>
    <row r="48" spans="1:13" ht="12" customHeight="1" x14ac:dyDescent="0.2">
      <c r="A48" s="22"/>
      <c r="B48" s="38" t="s">
        <v>352</v>
      </c>
      <c r="C48" s="152"/>
      <c r="D48" s="202"/>
      <c r="E48" s="22"/>
      <c r="F48" s="41"/>
      <c r="G48" s="36"/>
      <c r="H48" s="22"/>
      <c r="I48" s="98"/>
      <c r="J48" s="102"/>
      <c r="K48" s="102"/>
      <c r="L48" s="102"/>
      <c r="M48" s="192"/>
    </row>
    <row r="49" spans="1:13" x14ac:dyDescent="0.25">
      <c r="A49" s="22"/>
      <c r="B49" s="34"/>
      <c r="C49" s="152"/>
      <c r="D49" s="202"/>
      <c r="E49" s="22"/>
      <c r="F49" s="41"/>
      <c r="G49" s="36"/>
      <c r="H49" s="22"/>
      <c r="I49" s="89">
        <v>-468</v>
      </c>
      <c r="J49" s="88"/>
      <c r="K49" s="88"/>
      <c r="L49" s="88"/>
      <c r="M49" s="196">
        <f t="shared" ref="M49:M52" si="9">SUM(I49:L49)</f>
        <v>-468</v>
      </c>
    </row>
    <row r="50" spans="1:13" ht="12" customHeight="1" x14ac:dyDescent="0.25">
      <c r="A50" s="22"/>
      <c r="B50" s="34" t="s">
        <v>361</v>
      </c>
      <c r="C50" s="153">
        <v>1</v>
      </c>
      <c r="D50" s="204" t="s">
        <v>353</v>
      </c>
      <c r="E50" s="22"/>
      <c r="F50" s="41"/>
      <c r="G50" s="36"/>
      <c r="H50" s="22"/>
      <c r="I50" s="89">
        <v>600</v>
      </c>
      <c r="J50" s="88"/>
      <c r="K50" s="88"/>
      <c r="L50" s="88"/>
      <c r="M50" s="192">
        <f t="shared" si="9"/>
        <v>600</v>
      </c>
    </row>
    <row r="51" spans="1:13" ht="12" customHeight="1" x14ac:dyDescent="0.25">
      <c r="A51" s="22"/>
      <c r="B51" s="33" t="s">
        <v>354</v>
      </c>
      <c r="C51" s="153">
        <v>4</v>
      </c>
      <c r="D51" s="202"/>
      <c r="E51" s="22"/>
      <c r="F51" s="41">
        <v>100</v>
      </c>
      <c r="G51" s="36"/>
      <c r="H51" s="22"/>
      <c r="I51" s="89">
        <v>480</v>
      </c>
      <c r="J51" s="88"/>
      <c r="K51" s="88"/>
      <c r="L51" s="88"/>
      <c r="M51" s="192">
        <f t="shared" si="9"/>
        <v>480</v>
      </c>
    </row>
    <row r="52" spans="1:13" x14ac:dyDescent="0.25">
      <c r="A52" s="22"/>
      <c r="B52" s="33" t="s">
        <v>355</v>
      </c>
      <c r="C52" s="153">
        <v>1</v>
      </c>
      <c r="D52" s="202"/>
      <c r="E52" s="22"/>
      <c r="F52" s="41">
        <v>50</v>
      </c>
      <c r="G52" s="36"/>
      <c r="H52" s="22"/>
      <c r="I52" s="89">
        <v>480</v>
      </c>
      <c r="J52" s="88"/>
      <c r="K52" s="88"/>
      <c r="L52" s="88"/>
      <c r="M52" s="192">
        <f t="shared" si="9"/>
        <v>480</v>
      </c>
    </row>
    <row r="53" spans="1:13" x14ac:dyDescent="0.2">
      <c r="A53" s="22"/>
      <c r="B53" s="34"/>
      <c r="C53" s="153"/>
      <c r="D53" s="202"/>
      <c r="E53" s="22"/>
      <c r="F53" s="43"/>
      <c r="G53" s="36"/>
      <c r="H53" s="22"/>
      <c r="I53" s="103"/>
      <c r="J53" s="103"/>
      <c r="K53" s="103"/>
      <c r="L53" s="100"/>
      <c r="M53" s="193"/>
    </row>
    <row r="54" spans="1:13" x14ac:dyDescent="0.2">
      <c r="A54" s="58" t="s">
        <v>183</v>
      </c>
      <c r="B54" s="58" t="s">
        <v>0</v>
      </c>
      <c r="C54" s="153"/>
      <c r="D54" s="202"/>
      <c r="E54" s="35"/>
      <c r="F54" s="45">
        <f>SUM(F48:F52)</f>
        <v>150</v>
      </c>
      <c r="G54" s="36"/>
      <c r="H54" s="36"/>
      <c r="I54" s="101">
        <f t="shared" ref="I54:M54" si="10">SUM(I48:I52)</f>
        <v>1092</v>
      </c>
      <c r="J54" s="101">
        <f t="shared" si="10"/>
        <v>0</v>
      </c>
      <c r="K54" s="101">
        <f t="shared" si="10"/>
        <v>0</v>
      </c>
      <c r="L54" s="101">
        <f t="shared" si="10"/>
        <v>0</v>
      </c>
      <c r="M54" s="194">
        <f t="shared" si="10"/>
        <v>1092</v>
      </c>
    </row>
    <row r="55" spans="1:13" ht="10.7" customHeight="1" x14ac:dyDescent="0.2">
      <c r="A55" s="22"/>
      <c r="B55" s="34"/>
      <c r="C55" s="152"/>
      <c r="D55" s="202"/>
      <c r="E55" s="22"/>
      <c r="F55" s="75"/>
      <c r="G55" s="36"/>
      <c r="H55" s="22"/>
      <c r="I55" s="107"/>
      <c r="J55" s="107"/>
      <c r="K55" s="107"/>
      <c r="L55" s="107"/>
      <c r="M55" s="195"/>
    </row>
    <row r="56" spans="1:13" ht="12" customHeight="1" x14ac:dyDescent="0.2">
      <c r="A56" s="22"/>
      <c r="B56" s="38" t="s">
        <v>356</v>
      </c>
      <c r="C56" s="152"/>
      <c r="D56" s="202"/>
      <c r="E56" s="22"/>
      <c r="F56" s="41"/>
      <c r="G56" s="36"/>
      <c r="H56" s="22"/>
      <c r="I56" s="98"/>
      <c r="J56" s="102"/>
      <c r="K56" s="102"/>
      <c r="L56" s="102"/>
      <c r="M56" s="192"/>
    </row>
    <row r="57" spans="1:13" ht="12" customHeight="1" x14ac:dyDescent="0.25">
      <c r="A57" s="22"/>
      <c r="B57" s="34" t="s">
        <v>362</v>
      </c>
      <c r="C57" s="153">
        <v>3</v>
      </c>
      <c r="D57" s="202"/>
      <c r="E57" s="22"/>
      <c r="F57" s="41">
        <v>2100</v>
      </c>
      <c r="G57" s="36"/>
      <c r="H57" s="22"/>
      <c r="I57" s="89">
        <v>1980</v>
      </c>
      <c r="J57" s="88"/>
      <c r="K57" s="88"/>
      <c r="L57" s="88"/>
      <c r="M57" s="192">
        <f t="shared" ref="M57:M67" si="11">SUM(I57:L57)</f>
        <v>1980</v>
      </c>
    </row>
    <row r="58" spans="1:13" ht="12" customHeight="1" x14ac:dyDescent="0.25">
      <c r="A58" s="22"/>
      <c r="B58" s="34" t="s">
        <v>363</v>
      </c>
      <c r="C58" s="153">
        <v>1</v>
      </c>
      <c r="D58" s="202"/>
      <c r="E58" s="22"/>
      <c r="F58" s="41">
        <v>1000</v>
      </c>
      <c r="G58" s="36"/>
      <c r="H58" s="22"/>
      <c r="I58" s="89">
        <v>2400</v>
      </c>
      <c r="J58" s="88"/>
      <c r="K58" s="88"/>
      <c r="L58" s="88"/>
      <c r="M58" s="192">
        <f t="shared" si="11"/>
        <v>2400</v>
      </c>
    </row>
    <row r="59" spans="1:13" ht="12" customHeight="1" x14ac:dyDescent="0.25">
      <c r="A59" s="22"/>
      <c r="B59" s="34" t="s">
        <v>364</v>
      </c>
      <c r="C59" s="153">
        <v>2</v>
      </c>
      <c r="D59" s="202"/>
      <c r="E59" s="22"/>
      <c r="F59" s="41">
        <v>600</v>
      </c>
      <c r="G59" s="36"/>
      <c r="H59" s="22"/>
      <c r="I59" s="89">
        <v>240</v>
      </c>
      <c r="J59" s="88"/>
      <c r="K59" s="88"/>
      <c r="L59" s="88"/>
      <c r="M59" s="192">
        <f t="shared" si="11"/>
        <v>240</v>
      </c>
    </row>
    <row r="60" spans="1:13" ht="15.75" customHeight="1" x14ac:dyDescent="0.25">
      <c r="A60" s="22"/>
      <c r="B60" s="34" t="s">
        <v>365</v>
      </c>
      <c r="C60" s="153">
        <v>2</v>
      </c>
      <c r="D60" s="202"/>
      <c r="E60" s="22"/>
      <c r="F60" s="41">
        <v>1500</v>
      </c>
      <c r="G60" s="36"/>
      <c r="H60" s="22"/>
      <c r="I60" s="89">
        <v>288</v>
      </c>
      <c r="J60" s="88"/>
      <c r="K60" s="88"/>
      <c r="L60" s="88"/>
      <c r="M60" s="192">
        <f t="shared" si="11"/>
        <v>288</v>
      </c>
    </row>
    <row r="61" spans="1:13" x14ac:dyDescent="0.25">
      <c r="A61" s="22"/>
      <c r="B61" s="34"/>
      <c r="C61" s="153"/>
      <c r="D61" s="202"/>
      <c r="E61" s="22"/>
      <c r="F61" s="41"/>
      <c r="G61" s="36"/>
      <c r="H61" s="22"/>
      <c r="I61" s="89">
        <v>1044</v>
      </c>
      <c r="J61" s="88"/>
      <c r="K61" s="88"/>
      <c r="L61" s="88"/>
      <c r="M61" s="192">
        <f t="shared" si="11"/>
        <v>1044</v>
      </c>
    </row>
    <row r="62" spans="1:13" ht="15.75" customHeight="1" x14ac:dyDescent="0.25">
      <c r="A62" s="22"/>
      <c r="B62" s="34" t="s">
        <v>366</v>
      </c>
      <c r="C62" s="153">
        <v>1</v>
      </c>
      <c r="D62" s="202"/>
      <c r="E62" s="22"/>
      <c r="F62" s="41">
        <v>1000</v>
      </c>
      <c r="G62" s="36"/>
      <c r="H62" s="22"/>
      <c r="I62" s="89">
        <v>1920</v>
      </c>
      <c r="J62" s="88"/>
      <c r="K62" s="88"/>
      <c r="L62" s="88"/>
      <c r="M62" s="192">
        <f t="shared" si="11"/>
        <v>1920</v>
      </c>
    </row>
    <row r="63" spans="1:13" ht="12" customHeight="1" x14ac:dyDescent="0.25">
      <c r="A63" s="22"/>
      <c r="B63" s="33" t="s">
        <v>195</v>
      </c>
      <c r="C63" s="153">
        <v>1</v>
      </c>
      <c r="D63" s="202"/>
      <c r="E63" s="22"/>
      <c r="F63" s="41"/>
      <c r="G63" s="36"/>
      <c r="H63" s="22"/>
      <c r="I63" s="89">
        <v>1800</v>
      </c>
      <c r="J63" s="88"/>
      <c r="K63" s="88"/>
      <c r="L63" s="88"/>
      <c r="M63" s="192">
        <f t="shared" si="11"/>
        <v>1800</v>
      </c>
    </row>
    <row r="64" spans="1:13" ht="12" customHeight="1" x14ac:dyDescent="0.25">
      <c r="A64" s="22"/>
      <c r="B64" s="34" t="s">
        <v>367</v>
      </c>
      <c r="C64" s="153">
        <v>1</v>
      </c>
      <c r="D64" s="202"/>
      <c r="E64" s="22"/>
      <c r="F64" s="41">
        <v>400</v>
      </c>
      <c r="G64" s="36"/>
      <c r="H64" s="22"/>
      <c r="I64" s="89">
        <v>3600</v>
      </c>
      <c r="J64" s="88"/>
      <c r="K64" s="88"/>
      <c r="L64" s="88"/>
      <c r="M64" s="192">
        <f t="shared" si="11"/>
        <v>3600</v>
      </c>
    </row>
    <row r="65" spans="1:13" ht="12" customHeight="1" x14ac:dyDescent="0.25">
      <c r="A65" s="22"/>
      <c r="B65" s="34" t="s">
        <v>368</v>
      </c>
      <c r="C65" s="153">
        <v>1</v>
      </c>
      <c r="D65" s="202"/>
      <c r="E65" s="22"/>
      <c r="F65" s="41">
        <v>400</v>
      </c>
      <c r="G65" s="36"/>
      <c r="H65" s="22"/>
      <c r="I65" s="89">
        <v>2340</v>
      </c>
      <c r="J65" s="88"/>
      <c r="K65" s="88"/>
      <c r="L65" s="88"/>
      <c r="M65" s="192">
        <f t="shared" si="11"/>
        <v>2340</v>
      </c>
    </row>
    <row r="66" spans="1:13" x14ac:dyDescent="0.25">
      <c r="A66" s="22"/>
      <c r="B66" s="34" t="s">
        <v>369</v>
      </c>
      <c r="C66" s="153">
        <v>1</v>
      </c>
      <c r="D66" s="202"/>
      <c r="E66" s="22"/>
      <c r="F66" s="41">
        <v>600</v>
      </c>
      <c r="G66" s="36"/>
      <c r="H66" s="22"/>
      <c r="I66" s="89">
        <v>289</v>
      </c>
      <c r="J66" s="88"/>
      <c r="K66" s="88"/>
      <c r="L66" s="88"/>
      <c r="M66" s="192">
        <f t="shared" si="11"/>
        <v>289</v>
      </c>
    </row>
    <row r="67" spans="1:13" x14ac:dyDescent="0.25">
      <c r="A67" s="22"/>
      <c r="B67" s="22" t="s">
        <v>370</v>
      </c>
      <c r="C67" s="153">
        <v>3</v>
      </c>
      <c r="D67" s="202"/>
      <c r="E67" s="22"/>
      <c r="F67" s="41">
        <v>200</v>
      </c>
      <c r="G67" s="36"/>
      <c r="H67" s="22"/>
      <c r="I67" s="89">
        <v>200</v>
      </c>
      <c r="J67" s="88"/>
      <c r="K67" s="88"/>
      <c r="L67" s="88"/>
      <c r="M67" s="192">
        <f t="shared" si="11"/>
        <v>200</v>
      </c>
    </row>
    <row r="68" spans="1:13" x14ac:dyDescent="0.2">
      <c r="A68" s="22"/>
      <c r="B68" s="22"/>
      <c r="C68" s="153"/>
      <c r="D68" s="202"/>
      <c r="E68" s="22"/>
      <c r="F68" s="43"/>
      <c r="G68" s="36"/>
      <c r="H68" s="22"/>
      <c r="I68" s="103"/>
      <c r="J68" s="103"/>
      <c r="K68" s="103"/>
      <c r="L68" s="100"/>
      <c r="M68" s="193"/>
    </row>
    <row r="69" spans="1:13" x14ac:dyDescent="0.2">
      <c r="A69" s="58" t="s">
        <v>183</v>
      </c>
      <c r="B69" s="58" t="s">
        <v>0</v>
      </c>
      <c r="C69" s="153"/>
      <c r="D69" s="202"/>
      <c r="E69" s="35"/>
      <c r="F69" s="45">
        <f t="shared" ref="F69" si="12">SUM(F56:F68)</f>
        <v>7800</v>
      </c>
      <c r="G69" s="36"/>
      <c r="H69" s="36"/>
      <c r="I69" s="101">
        <f t="shared" ref="I69:M69" si="13">SUM(I56:I68)</f>
        <v>16101</v>
      </c>
      <c r="J69" s="101">
        <f t="shared" si="13"/>
        <v>0</v>
      </c>
      <c r="K69" s="101">
        <f t="shared" si="13"/>
        <v>0</v>
      </c>
      <c r="L69" s="101">
        <f t="shared" si="13"/>
        <v>0</v>
      </c>
      <c r="M69" s="194">
        <f t="shared" si="13"/>
        <v>16101</v>
      </c>
    </row>
    <row r="70" spans="1:13" ht="10.7" customHeight="1" x14ac:dyDescent="0.2">
      <c r="A70" s="22"/>
      <c r="B70" s="34"/>
      <c r="C70" s="152"/>
      <c r="D70" s="202"/>
      <c r="E70" s="22"/>
      <c r="F70" s="75"/>
      <c r="G70" s="36"/>
      <c r="H70" s="22"/>
      <c r="I70" s="107"/>
      <c r="J70" s="107"/>
      <c r="K70" s="107"/>
      <c r="L70" s="107"/>
      <c r="M70" s="195"/>
    </row>
    <row r="71" spans="1:13" ht="12" customHeight="1" x14ac:dyDescent="0.2">
      <c r="A71" s="22"/>
      <c r="B71" s="34" t="s">
        <v>371</v>
      </c>
      <c r="C71" s="152"/>
      <c r="D71" s="202"/>
      <c r="E71" s="22"/>
      <c r="F71" s="41"/>
      <c r="G71" s="36"/>
      <c r="H71" s="22"/>
      <c r="I71" s="98"/>
      <c r="J71" s="102"/>
      <c r="K71" s="102"/>
      <c r="L71" s="102"/>
      <c r="M71" s="192"/>
    </row>
    <row r="72" spans="1:13" ht="12" customHeight="1" x14ac:dyDescent="0.25">
      <c r="A72" s="22"/>
      <c r="B72" s="34" t="s">
        <v>372</v>
      </c>
      <c r="C72" s="153">
        <v>1</v>
      </c>
      <c r="D72" s="202"/>
      <c r="E72" s="22"/>
      <c r="F72" s="41"/>
      <c r="G72" s="36"/>
      <c r="H72" s="22"/>
      <c r="I72" s="89">
        <v>2070</v>
      </c>
      <c r="J72" s="88"/>
      <c r="K72" s="88"/>
      <c r="L72" s="88"/>
      <c r="M72" s="192">
        <f t="shared" ref="M72:M73" si="14">SUM(I72:L72)</f>
        <v>2070</v>
      </c>
    </row>
    <row r="73" spans="1:13" x14ac:dyDescent="0.25">
      <c r="A73" s="22"/>
      <c r="B73" s="34" t="s">
        <v>373</v>
      </c>
      <c r="C73" s="153">
        <v>3</v>
      </c>
      <c r="D73" s="202"/>
      <c r="E73" s="22"/>
      <c r="F73" s="41">
        <v>100</v>
      </c>
      <c r="G73" s="36"/>
      <c r="H73" s="22"/>
      <c r="I73" s="89">
        <v>540</v>
      </c>
      <c r="J73" s="88"/>
      <c r="K73" s="88"/>
      <c r="L73" s="88"/>
      <c r="M73" s="192">
        <f t="shared" si="14"/>
        <v>540</v>
      </c>
    </row>
    <row r="74" spans="1:13" x14ac:dyDescent="0.2">
      <c r="A74" s="22"/>
      <c r="B74" s="34"/>
      <c r="C74" s="153"/>
      <c r="D74" s="202"/>
      <c r="E74" s="22"/>
      <c r="F74" s="64"/>
      <c r="G74" s="36"/>
      <c r="H74" s="22"/>
      <c r="I74" s="100"/>
      <c r="J74" s="103"/>
      <c r="K74" s="103"/>
      <c r="L74" s="104"/>
      <c r="M74" s="193"/>
    </row>
    <row r="75" spans="1:13" x14ac:dyDescent="0.2">
      <c r="A75" s="58" t="s">
        <v>183</v>
      </c>
      <c r="B75" s="58" t="s">
        <v>0</v>
      </c>
      <c r="C75" s="153"/>
      <c r="D75" s="202"/>
      <c r="E75" s="35"/>
      <c r="F75" s="45">
        <f>SUM(F71:F74)</f>
        <v>100</v>
      </c>
      <c r="G75" s="36"/>
      <c r="H75" s="36"/>
      <c r="I75" s="101">
        <f t="shared" ref="I75:M75" si="15">SUM(I71:I74)</f>
        <v>2610</v>
      </c>
      <c r="J75" s="101">
        <f t="shared" si="15"/>
        <v>0</v>
      </c>
      <c r="K75" s="101">
        <f t="shared" si="15"/>
        <v>0</v>
      </c>
      <c r="L75" s="101">
        <f t="shared" si="15"/>
        <v>0</v>
      </c>
      <c r="M75" s="194">
        <f t="shared" si="15"/>
        <v>2610</v>
      </c>
    </row>
    <row r="76" spans="1:13" ht="10.7" customHeight="1" x14ac:dyDescent="0.2">
      <c r="A76" s="22"/>
      <c r="B76" s="34"/>
      <c r="C76" s="152"/>
      <c r="D76" s="202"/>
      <c r="E76" s="22"/>
      <c r="F76" s="75"/>
      <c r="G76" s="36"/>
      <c r="H76" s="22"/>
      <c r="I76" s="107"/>
      <c r="J76" s="107"/>
      <c r="K76" s="107"/>
      <c r="L76" s="107"/>
      <c r="M76" s="195"/>
    </row>
    <row r="77" spans="1:13" ht="12" customHeight="1" x14ac:dyDescent="0.2">
      <c r="A77" s="22"/>
      <c r="B77" s="38" t="s">
        <v>357</v>
      </c>
      <c r="C77" s="152"/>
      <c r="D77" s="202"/>
      <c r="E77" s="22"/>
      <c r="F77" s="41"/>
      <c r="G77" s="36"/>
      <c r="H77" s="22"/>
      <c r="I77" s="98"/>
      <c r="J77" s="102"/>
      <c r="K77" s="102"/>
      <c r="L77" s="102"/>
      <c r="M77" s="192"/>
    </row>
    <row r="78" spans="1:13" ht="12" customHeight="1" x14ac:dyDescent="0.25">
      <c r="A78" s="22"/>
      <c r="B78" s="34" t="s">
        <v>374</v>
      </c>
      <c r="C78" s="153">
        <v>1</v>
      </c>
      <c r="D78" s="202"/>
      <c r="E78" s="22"/>
      <c r="F78" s="41">
        <v>1500</v>
      </c>
      <c r="G78" s="36"/>
      <c r="H78" s="22"/>
      <c r="I78" s="89">
        <v>1440</v>
      </c>
      <c r="J78" s="88"/>
      <c r="K78" s="88"/>
      <c r="L78" s="88"/>
      <c r="M78" s="192">
        <f t="shared" ref="M78:M82" si="16">SUM(I78:L78)</f>
        <v>1440</v>
      </c>
    </row>
    <row r="79" spans="1:13" ht="12" customHeight="1" x14ac:dyDescent="0.25">
      <c r="A79" s="22"/>
      <c r="B79" s="34" t="s">
        <v>375</v>
      </c>
      <c r="C79" s="153">
        <v>1</v>
      </c>
      <c r="D79" s="202"/>
      <c r="E79" s="22"/>
      <c r="F79" s="41"/>
      <c r="G79" s="36"/>
      <c r="H79" s="22"/>
      <c r="I79" s="89">
        <v>840</v>
      </c>
      <c r="J79" s="88"/>
      <c r="K79" s="88"/>
      <c r="L79" s="88"/>
      <c r="M79" s="192">
        <f t="shared" si="16"/>
        <v>840</v>
      </c>
    </row>
    <row r="80" spans="1:13" ht="12" customHeight="1" x14ac:dyDescent="0.25">
      <c r="A80" s="22"/>
      <c r="B80" s="33" t="s">
        <v>358</v>
      </c>
      <c r="C80" s="153">
        <v>1</v>
      </c>
      <c r="D80" s="202"/>
      <c r="E80" s="22"/>
      <c r="F80" s="41">
        <v>75</v>
      </c>
      <c r="G80" s="36"/>
      <c r="H80" s="22"/>
      <c r="I80" s="89">
        <v>240</v>
      </c>
      <c r="J80" s="88"/>
      <c r="K80" s="88"/>
      <c r="L80" s="88"/>
      <c r="M80" s="192">
        <f t="shared" si="16"/>
        <v>240</v>
      </c>
    </row>
    <row r="81" spans="1:13" ht="12" customHeight="1" x14ac:dyDescent="0.25">
      <c r="A81" s="22"/>
      <c r="B81" s="34" t="s">
        <v>376</v>
      </c>
      <c r="C81" s="153">
        <v>1</v>
      </c>
      <c r="D81" s="202"/>
      <c r="E81" s="22"/>
      <c r="F81" s="41">
        <v>800</v>
      </c>
      <c r="G81" s="36"/>
      <c r="H81" s="22"/>
      <c r="I81" s="89">
        <v>2400</v>
      </c>
      <c r="J81" s="88"/>
      <c r="K81" s="88"/>
      <c r="L81" s="88"/>
      <c r="M81" s="192">
        <f t="shared" si="16"/>
        <v>2400</v>
      </c>
    </row>
    <row r="82" spans="1:13" x14ac:dyDescent="0.25">
      <c r="A82" s="22"/>
      <c r="B82" s="34" t="s">
        <v>377</v>
      </c>
      <c r="C82" s="153">
        <v>1</v>
      </c>
      <c r="D82" s="202"/>
      <c r="E82" s="22"/>
      <c r="F82" s="41">
        <v>1700</v>
      </c>
      <c r="G82" s="36"/>
      <c r="H82" s="22"/>
      <c r="I82" s="89">
        <v>24000</v>
      </c>
      <c r="J82" s="88"/>
      <c r="K82" s="88"/>
      <c r="L82" s="88"/>
      <c r="M82" s="192">
        <f t="shared" si="16"/>
        <v>24000</v>
      </c>
    </row>
    <row r="83" spans="1:13" x14ac:dyDescent="0.2">
      <c r="A83" s="22"/>
      <c r="B83" s="34"/>
      <c r="C83" s="153"/>
      <c r="D83" s="202"/>
      <c r="E83" s="22"/>
      <c r="F83" s="43"/>
      <c r="G83" s="36"/>
      <c r="H83" s="22"/>
      <c r="I83" s="103"/>
      <c r="J83" s="103"/>
      <c r="K83" s="103"/>
      <c r="L83" s="100"/>
      <c r="M83" s="193"/>
    </row>
    <row r="84" spans="1:13" x14ac:dyDescent="0.2">
      <c r="A84" s="58" t="s">
        <v>183</v>
      </c>
      <c r="B84" s="58" t="s">
        <v>0</v>
      </c>
      <c r="C84" s="153"/>
      <c r="D84" s="202"/>
      <c r="E84" s="35"/>
      <c r="F84" s="45">
        <f t="shared" ref="F84" si="17">SUM(F77:F83)</f>
        <v>4075</v>
      </c>
      <c r="G84" s="36"/>
      <c r="H84" s="36"/>
      <c r="I84" s="101">
        <f t="shared" ref="I84:M84" si="18">SUM(I77:I83)</f>
        <v>28920</v>
      </c>
      <c r="J84" s="101">
        <f t="shared" si="18"/>
        <v>0</v>
      </c>
      <c r="K84" s="101">
        <f t="shared" si="18"/>
        <v>0</v>
      </c>
      <c r="L84" s="101">
        <f t="shared" si="18"/>
        <v>0</v>
      </c>
      <c r="M84" s="194">
        <f t="shared" si="18"/>
        <v>28920</v>
      </c>
    </row>
    <row r="85" spans="1:13" ht="10.7" customHeight="1" x14ac:dyDescent="0.2">
      <c r="A85" s="22"/>
      <c r="B85" s="34"/>
      <c r="C85" s="152"/>
      <c r="D85" s="202"/>
      <c r="E85" s="22"/>
      <c r="F85" s="75"/>
      <c r="G85" s="36"/>
      <c r="H85" s="22"/>
      <c r="I85" s="107"/>
      <c r="J85" s="107"/>
      <c r="K85" s="107"/>
      <c r="L85" s="107"/>
      <c r="M85" s="195"/>
    </row>
    <row r="86" spans="1:13" ht="12" customHeight="1" x14ac:dyDescent="0.2">
      <c r="A86" s="22"/>
      <c r="B86" s="38" t="s">
        <v>359</v>
      </c>
      <c r="C86" s="152"/>
      <c r="D86" s="202"/>
      <c r="E86" s="22"/>
      <c r="F86" s="41"/>
      <c r="G86" s="36"/>
      <c r="H86" s="22"/>
      <c r="I86" s="98"/>
      <c r="J86" s="102"/>
      <c r="K86" s="102"/>
      <c r="L86" s="102"/>
      <c r="M86" s="192"/>
    </row>
    <row r="87" spans="1:13" ht="12" customHeight="1" x14ac:dyDescent="0.25">
      <c r="A87" s="22"/>
      <c r="B87" s="34" t="s">
        <v>378</v>
      </c>
      <c r="C87" s="152">
        <v>400</v>
      </c>
      <c r="D87" s="202"/>
      <c r="E87" s="22"/>
      <c r="F87" s="41">
        <v>18000</v>
      </c>
      <c r="G87" s="36"/>
      <c r="H87" s="22"/>
      <c r="I87" s="89">
        <v>10536</v>
      </c>
      <c r="J87" s="88"/>
      <c r="K87" s="88"/>
      <c r="L87" s="88"/>
      <c r="M87" s="192">
        <f t="shared" ref="M87:M93" si="19">SUM(I87:L87)</f>
        <v>10536</v>
      </c>
    </row>
    <row r="88" spans="1:13" ht="12" customHeight="1" x14ac:dyDescent="0.25">
      <c r="A88" s="22"/>
      <c r="B88" s="34" t="s">
        <v>379</v>
      </c>
      <c r="C88" s="152">
        <v>27</v>
      </c>
      <c r="D88" s="202"/>
      <c r="E88" s="22"/>
      <c r="F88" s="41">
        <v>16000</v>
      </c>
      <c r="G88" s="36"/>
      <c r="H88" s="22"/>
      <c r="I88" s="89">
        <v>5280</v>
      </c>
      <c r="J88" s="88"/>
      <c r="K88" s="88"/>
      <c r="L88" s="88"/>
      <c r="M88" s="192">
        <f t="shared" si="19"/>
        <v>5280</v>
      </c>
    </row>
    <row r="89" spans="1:13" ht="12" customHeight="1" x14ac:dyDescent="0.25">
      <c r="A89" s="22"/>
      <c r="B89" s="34" t="s">
        <v>380</v>
      </c>
      <c r="C89" s="152">
        <v>5</v>
      </c>
      <c r="D89" s="202"/>
      <c r="E89" s="22"/>
      <c r="F89" s="41">
        <v>3000</v>
      </c>
      <c r="G89" s="36"/>
      <c r="H89" s="22"/>
      <c r="I89" s="89">
        <v>1080</v>
      </c>
      <c r="J89" s="88"/>
      <c r="K89" s="88"/>
      <c r="L89" s="88"/>
      <c r="M89" s="192">
        <f t="shared" si="19"/>
        <v>1080</v>
      </c>
    </row>
    <row r="90" spans="1:13" ht="12" customHeight="1" x14ac:dyDescent="0.25">
      <c r="A90" s="22"/>
      <c r="B90" s="22" t="s">
        <v>325</v>
      </c>
      <c r="C90" s="152">
        <v>15</v>
      </c>
      <c r="D90" s="205"/>
      <c r="E90" s="22"/>
      <c r="F90" s="41">
        <v>3500</v>
      </c>
      <c r="G90" s="36"/>
      <c r="H90" s="22"/>
      <c r="I90" s="89">
        <v>1260</v>
      </c>
      <c r="J90" s="88"/>
      <c r="K90" s="88"/>
      <c r="L90" s="88"/>
      <c r="M90" s="192">
        <f t="shared" si="19"/>
        <v>1260</v>
      </c>
    </row>
    <row r="91" spans="1:13" ht="12" customHeight="1" x14ac:dyDescent="0.25">
      <c r="A91" s="22"/>
      <c r="B91" s="22" t="s">
        <v>326</v>
      </c>
      <c r="C91" s="152">
        <v>10</v>
      </c>
      <c r="D91" s="205"/>
      <c r="E91" s="22"/>
      <c r="F91" s="41">
        <v>2000</v>
      </c>
      <c r="G91" s="36"/>
      <c r="H91" s="22"/>
      <c r="I91" s="89">
        <v>840</v>
      </c>
      <c r="J91" s="88"/>
      <c r="K91" s="88"/>
      <c r="L91" s="88"/>
      <c r="M91" s="192">
        <f t="shared" si="19"/>
        <v>840</v>
      </c>
    </row>
    <row r="92" spans="1:13" x14ac:dyDescent="0.25">
      <c r="A92" s="22"/>
      <c r="B92" s="22" t="s">
        <v>327</v>
      </c>
      <c r="C92" s="152">
        <v>1</v>
      </c>
      <c r="D92" s="205"/>
      <c r="E92" s="22"/>
      <c r="F92" s="41">
        <v>2000</v>
      </c>
      <c r="G92" s="36"/>
      <c r="H92" s="22"/>
      <c r="I92" s="89">
        <v>1440</v>
      </c>
      <c r="J92" s="88"/>
      <c r="K92" s="88"/>
      <c r="L92" s="88"/>
      <c r="M92" s="192">
        <f t="shared" si="19"/>
        <v>1440</v>
      </c>
    </row>
    <row r="93" spans="1:13" x14ac:dyDescent="0.25">
      <c r="A93" s="22"/>
      <c r="B93" s="22" t="s">
        <v>328</v>
      </c>
      <c r="C93" s="152">
        <v>2</v>
      </c>
      <c r="D93" s="205"/>
      <c r="E93" s="22"/>
      <c r="F93" s="41">
        <v>300</v>
      </c>
      <c r="G93" s="36"/>
      <c r="H93" s="22"/>
      <c r="I93" s="89">
        <v>300</v>
      </c>
      <c r="J93" s="88"/>
      <c r="K93" s="88"/>
      <c r="L93" s="88"/>
      <c r="M93" s="192">
        <f t="shared" si="19"/>
        <v>300</v>
      </c>
    </row>
    <row r="94" spans="1:13" x14ac:dyDescent="0.2">
      <c r="A94" s="22"/>
      <c r="B94" s="22"/>
      <c r="C94" s="152"/>
      <c r="D94" s="205"/>
      <c r="E94" s="22"/>
      <c r="F94" s="43"/>
      <c r="G94" s="36"/>
      <c r="H94" s="22"/>
      <c r="I94" s="103"/>
      <c r="J94" s="103"/>
      <c r="K94" s="103"/>
      <c r="L94" s="100"/>
      <c r="M94" s="193"/>
    </row>
    <row r="95" spans="1:13" x14ac:dyDescent="0.2">
      <c r="A95" s="58" t="s">
        <v>183</v>
      </c>
      <c r="B95" s="58" t="s">
        <v>0</v>
      </c>
      <c r="C95" s="153"/>
      <c r="D95" s="202"/>
      <c r="E95" s="35"/>
      <c r="F95" s="45">
        <f t="shared" ref="F95" si="20">SUM(F86:F94)</f>
        <v>44800</v>
      </c>
      <c r="G95" s="36"/>
      <c r="H95" s="36"/>
      <c r="I95" s="101">
        <f t="shared" ref="I95:M95" si="21">SUM(I86:I94)</f>
        <v>20736</v>
      </c>
      <c r="J95" s="101">
        <f t="shared" si="21"/>
        <v>0</v>
      </c>
      <c r="K95" s="101">
        <f t="shared" si="21"/>
        <v>0</v>
      </c>
      <c r="L95" s="101">
        <f t="shared" si="21"/>
        <v>0</v>
      </c>
      <c r="M95" s="194">
        <f t="shared" si="21"/>
        <v>20736</v>
      </c>
    </row>
    <row r="96" spans="1:13" x14ac:dyDescent="0.2">
      <c r="A96" s="22"/>
      <c r="B96" s="22"/>
      <c r="C96" s="152"/>
      <c r="D96" s="205"/>
      <c r="E96" s="22"/>
      <c r="F96" s="75"/>
      <c r="G96" s="36"/>
      <c r="H96" s="22"/>
      <c r="I96" s="107"/>
      <c r="J96" s="107"/>
      <c r="K96" s="107"/>
      <c r="L96" s="107"/>
      <c r="M96" s="195"/>
    </row>
    <row r="97" spans="1:13" x14ac:dyDescent="0.2">
      <c r="A97" s="22"/>
      <c r="B97" s="46" t="s">
        <v>329</v>
      </c>
      <c r="C97" s="152"/>
      <c r="D97" s="205"/>
      <c r="E97" s="22"/>
      <c r="F97" s="41"/>
      <c r="G97" s="36"/>
      <c r="H97" s="22"/>
      <c r="I97" s="98"/>
      <c r="J97" s="102"/>
      <c r="K97" s="102"/>
      <c r="L97" s="102"/>
      <c r="M97" s="192"/>
    </row>
    <row r="98" spans="1:13" x14ac:dyDescent="0.25">
      <c r="A98" s="22"/>
      <c r="B98" s="22" t="s">
        <v>330</v>
      </c>
      <c r="C98" s="152">
        <v>1</v>
      </c>
      <c r="D98" s="205"/>
      <c r="E98" s="22"/>
      <c r="F98" s="41"/>
      <c r="G98" s="36"/>
      <c r="H98" s="22"/>
      <c r="I98" s="89">
        <v>7200</v>
      </c>
      <c r="J98" s="88"/>
      <c r="K98" s="88"/>
      <c r="L98" s="88"/>
      <c r="M98" s="192">
        <f t="shared" ref="M98:M109" si="22">SUM(I98:L98)</f>
        <v>7200</v>
      </c>
    </row>
    <row r="99" spans="1:13" x14ac:dyDescent="0.25">
      <c r="A99" s="22"/>
      <c r="B99" s="22" t="s">
        <v>331</v>
      </c>
      <c r="C99" s="152">
        <v>1</v>
      </c>
      <c r="D99" s="205"/>
      <c r="E99" s="22"/>
      <c r="F99" s="41">
        <v>5000</v>
      </c>
      <c r="G99" s="36"/>
      <c r="H99" s="22"/>
      <c r="I99" s="89">
        <v>3500</v>
      </c>
      <c r="J99" s="88"/>
      <c r="K99" s="88"/>
      <c r="L99" s="88"/>
      <c r="M99" s="192">
        <f t="shared" si="22"/>
        <v>3500</v>
      </c>
    </row>
    <row r="100" spans="1:13" x14ac:dyDescent="0.25">
      <c r="A100" s="22"/>
      <c r="B100" s="22" t="s">
        <v>332</v>
      </c>
      <c r="C100" s="152">
        <v>1</v>
      </c>
      <c r="D100" s="205"/>
      <c r="E100" s="22"/>
      <c r="F100" s="41">
        <v>5000</v>
      </c>
      <c r="G100" s="36"/>
      <c r="H100" s="22"/>
      <c r="I100" s="89">
        <v>4800</v>
      </c>
      <c r="J100" s="88"/>
      <c r="K100" s="88"/>
      <c r="L100" s="88"/>
      <c r="M100" s="192">
        <f t="shared" si="22"/>
        <v>4800</v>
      </c>
    </row>
    <row r="101" spans="1:13" x14ac:dyDescent="0.25">
      <c r="A101" s="22"/>
      <c r="B101" s="22" t="s">
        <v>333</v>
      </c>
      <c r="C101" s="152">
        <v>1</v>
      </c>
      <c r="D101" s="205"/>
      <c r="E101" s="22"/>
      <c r="F101" s="41">
        <v>80000</v>
      </c>
      <c r="G101" s="36"/>
      <c r="H101" s="22"/>
      <c r="I101" s="89">
        <v>1</v>
      </c>
      <c r="J101" s="88"/>
      <c r="K101" s="88"/>
      <c r="L101" s="88"/>
      <c r="M101" s="192">
        <f t="shared" si="22"/>
        <v>1</v>
      </c>
    </row>
    <row r="102" spans="1:13" x14ac:dyDescent="0.25">
      <c r="A102" s="22"/>
      <c r="B102" s="22" t="s">
        <v>334</v>
      </c>
      <c r="C102" s="152">
        <v>1</v>
      </c>
      <c r="D102" s="205"/>
      <c r="E102" s="22"/>
      <c r="F102" s="41">
        <v>200</v>
      </c>
      <c r="G102" s="36"/>
      <c r="H102" s="22"/>
      <c r="I102" s="89">
        <v>797</v>
      </c>
      <c r="J102" s="88"/>
      <c r="K102" s="88"/>
      <c r="L102" s="88"/>
      <c r="M102" s="192">
        <f t="shared" si="22"/>
        <v>797</v>
      </c>
    </row>
    <row r="103" spans="1:13" x14ac:dyDescent="0.25">
      <c r="A103" s="22"/>
      <c r="B103" s="22" t="s">
        <v>335</v>
      </c>
      <c r="C103" s="152"/>
      <c r="D103" s="205"/>
      <c r="E103" s="22"/>
      <c r="F103" s="41"/>
      <c r="G103" s="36"/>
      <c r="H103" s="22"/>
      <c r="I103" s="89">
        <v>1643</v>
      </c>
      <c r="J103" s="88"/>
      <c r="K103" s="88"/>
      <c r="L103" s="88"/>
      <c r="M103" s="192">
        <f t="shared" si="22"/>
        <v>1643</v>
      </c>
    </row>
    <row r="104" spans="1:13" x14ac:dyDescent="0.25">
      <c r="A104" s="22"/>
      <c r="B104" s="22" t="s">
        <v>336</v>
      </c>
      <c r="C104" s="152">
        <v>2</v>
      </c>
      <c r="D104" s="205"/>
      <c r="E104" s="22"/>
      <c r="F104" s="41">
        <v>250</v>
      </c>
      <c r="G104" s="36"/>
      <c r="H104" s="22"/>
      <c r="I104" s="89">
        <v>472</v>
      </c>
      <c r="J104" s="88"/>
      <c r="K104" s="88"/>
      <c r="L104" s="88"/>
      <c r="M104" s="192">
        <f t="shared" si="22"/>
        <v>472</v>
      </c>
    </row>
    <row r="105" spans="1:13" x14ac:dyDescent="0.25">
      <c r="A105" s="22"/>
      <c r="B105" s="22" t="s">
        <v>337</v>
      </c>
      <c r="C105" s="152">
        <v>1</v>
      </c>
      <c r="D105" s="205"/>
      <c r="E105" s="22"/>
      <c r="F105" s="41">
        <v>300</v>
      </c>
      <c r="G105" s="36"/>
      <c r="H105" s="22"/>
      <c r="I105" s="89">
        <v>252</v>
      </c>
      <c r="J105" s="88"/>
      <c r="K105" s="88"/>
      <c r="L105" s="88"/>
      <c r="M105" s="192">
        <f t="shared" si="22"/>
        <v>252</v>
      </c>
    </row>
    <row r="106" spans="1:13" x14ac:dyDescent="0.25">
      <c r="A106" s="22"/>
      <c r="B106" s="22" t="s">
        <v>338</v>
      </c>
      <c r="C106" s="152">
        <v>1</v>
      </c>
      <c r="D106" s="205"/>
      <c r="E106" s="22"/>
      <c r="F106" s="41">
        <v>400</v>
      </c>
      <c r="G106" s="36"/>
      <c r="H106" s="22"/>
      <c r="I106" s="89">
        <v>5400</v>
      </c>
      <c r="J106" s="88"/>
      <c r="K106" s="88"/>
      <c r="L106" s="88"/>
      <c r="M106" s="192">
        <f t="shared" si="22"/>
        <v>5400</v>
      </c>
    </row>
    <row r="107" spans="1:13" x14ac:dyDescent="0.25">
      <c r="A107" s="22"/>
      <c r="B107" s="22" t="s">
        <v>339</v>
      </c>
      <c r="C107" s="152"/>
      <c r="D107" s="205"/>
      <c r="E107" s="22"/>
      <c r="F107" s="41">
        <v>20000</v>
      </c>
      <c r="G107" s="36"/>
      <c r="H107" s="22"/>
      <c r="I107" s="89">
        <v>1100</v>
      </c>
      <c r="J107" s="88"/>
      <c r="K107" s="88"/>
      <c r="L107" s="88"/>
      <c r="M107" s="192">
        <f t="shared" si="22"/>
        <v>1100</v>
      </c>
    </row>
    <row r="108" spans="1:13" s="22" customFormat="1" x14ac:dyDescent="0.25">
      <c r="B108" s="22" t="s">
        <v>382</v>
      </c>
      <c r="C108" s="152">
        <v>1</v>
      </c>
      <c r="D108" s="206">
        <v>45602</v>
      </c>
      <c r="E108" s="22" t="s">
        <v>48</v>
      </c>
      <c r="F108" s="41">
        <v>3636</v>
      </c>
      <c r="G108" s="36" t="s">
        <v>381</v>
      </c>
      <c r="H108" s="22">
        <v>3636</v>
      </c>
      <c r="I108" s="89">
        <v>3636</v>
      </c>
      <c r="J108" s="88"/>
      <c r="K108" s="88"/>
      <c r="L108" s="88"/>
      <c r="M108" s="192">
        <f t="shared" si="22"/>
        <v>3636</v>
      </c>
    </row>
    <row r="109" spans="1:13" x14ac:dyDescent="0.25">
      <c r="A109" s="22"/>
      <c r="B109" s="22" t="s">
        <v>383</v>
      </c>
      <c r="C109" s="152">
        <v>1</v>
      </c>
      <c r="D109" s="205"/>
      <c r="E109" s="22"/>
      <c r="F109" s="41"/>
      <c r="G109" s="36"/>
      <c r="H109" s="22"/>
      <c r="I109" s="89">
        <v>2685</v>
      </c>
      <c r="J109" s="88"/>
      <c r="K109" s="88"/>
      <c r="L109" s="88"/>
      <c r="M109" s="192">
        <f t="shared" si="22"/>
        <v>2685</v>
      </c>
    </row>
    <row r="110" spans="1:13" x14ac:dyDescent="0.2">
      <c r="A110" s="22"/>
      <c r="B110" s="22"/>
      <c r="D110" s="205"/>
      <c r="E110" s="22"/>
      <c r="F110" s="43"/>
      <c r="G110" s="36"/>
      <c r="H110" s="22"/>
      <c r="I110" s="103"/>
      <c r="J110" s="103"/>
      <c r="K110" s="103"/>
      <c r="L110" s="100"/>
      <c r="M110" s="193"/>
    </row>
    <row r="111" spans="1:13" x14ac:dyDescent="0.2">
      <c r="A111" s="58" t="s">
        <v>183</v>
      </c>
      <c r="B111" s="58" t="s">
        <v>0</v>
      </c>
      <c r="C111" s="153"/>
      <c r="D111" s="202"/>
      <c r="E111" s="35"/>
      <c r="F111" s="45">
        <f t="shared" ref="F111" si="23">SUM(F97:F110)</f>
        <v>114786</v>
      </c>
      <c r="G111" s="36"/>
      <c r="H111" s="36"/>
      <c r="I111" s="101">
        <f t="shared" ref="I111:M111" si="24">SUM(I97:I110)</f>
        <v>31486</v>
      </c>
      <c r="J111" s="101">
        <f t="shared" si="24"/>
        <v>0</v>
      </c>
      <c r="K111" s="101">
        <f t="shared" si="24"/>
        <v>0</v>
      </c>
      <c r="L111" s="101">
        <f t="shared" si="24"/>
        <v>0</v>
      </c>
      <c r="M111" s="194">
        <f t="shared" si="24"/>
        <v>31486</v>
      </c>
    </row>
    <row r="112" spans="1:13" x14ac:dyDescent="0.2">
      <c r="A112" s="22"/>
      <c r="B112" s="22"/>
      <c r="C112" s="152"/>
      <c r="D112" s="205"/>
      <c r="E112" s="22"/>
      <c r="F112" s="75"/>
      <c r="G112" s="36"/>
      <c r="H112" s="22"/>
      <c r="I112" s="107"/>
      <c r="J112" s="107"/>
      <c r="K112" s="107"/>
      <c r="L112" s="107"/>
      <c r="M112" s="195"/>
    </row>
    <row r="113" spans="1:13" x14ac:dyDescent="0.2">
      <c r="A113" s="22"/>
      <c r="B113" s="46" t="s">
        <v>340</v>
      </c>
      <c r="C113" s="152"/>
      <c r="D113" s="205"/>
      <c r="E113" s="22"/>
      <c r="F113" s="41"/>
      <c r="G113" s="36"/>
      <c r="H113" s="22"/>
      <c r="I113" s="98"/>
      <c r="J113" s="102"/>
      <c r="K113" s="102"/>
      <c r="L113" s="102"/>
      <c r="M113" s="192"/>
    </row>
    <row r="114" spans="1:13" ht="12" customHeight="1" x14ac:dyDescent="0.25">
      <c r="A114" s="22"/>
      <c r="B114" s="22" t="s">
        <v>341</v>
      </c>
      <c r="C114" s="152">
        <v>1</v>
      </c>
      <c r="D114" s="205"/>
      <c r="E114" s="22"/>
      <c r="F114" s="41">
        <v>800</v>
      </c>
      <c r="G114" s="36"/>
      <c r="H114" s="22"/>
      <c r="I114" s="89">
        <v>2226</v>
      </c>
      <c r="J114" s="88"/>
      <c r="K114" s="88"/>
      <c r="L114" s="88"/>
      <c r="M114" s="192">
        <f t="shared" ref="M114:M115" si="25">SUM(I114:L114)</f>
        <v>2226</v>
      </c>
    </row>
    <row r="115" spans="1:13" ht="12" customHeight="1" x14ac:dyDescent="0.25">
      <c r="A115" s="22"/>
      <c r="B115" s="22" t="s">
        <v>342</v>
      </c>
      <c r="C115" s="152">
        <v>1</v>
      </c>
      <c r="D115" s="205"/>
      <c r="E115" s="22"/>
      <c r="F115" s="41"/>
      <c r="G115" s="36"/>
      <c r="H115" s="22"/>
      <c r="I115" s="89">
        <v>2160</v>
      </c>
      <c r="J115" s="88"/>
      <c r="K115" s="88"/>
      <c r="L115" s="88"/>
      <c r="M115" s="192">
        <f t="shared" si="25"/>
        <v>2160</v>
      </c>
    </row>
    <row r="116" spans="1:13" ht="12" customHeight="1" x14ac:dyDescent="0.2">
      <c r="A116" s="22"/>
      <c r="B116" s="22"/>
      <c r="C116" s="152"/>
      <c r="D116" s="205"/>
      <c r="E116" s="22"/>
      <c r="F116" s="43"/>
      <c r="G116" s="36"/>
      <c r="H116" s="22"/>
      <c r="I116" s="103"/>
      <c r="J116" s="103"/>
      <c r="K116" s="103"/>
      <c r="L116" s="100"/>
      <c r="M116" s="193"/>
    </row>
    <row r="117" spans="1:13" x14ac:dyDescent="0.2">
      <c r="A117" s="58" t="s">
        <v>183</v>
      </c>
      <c r="B117" s="58" t="s">
        <v>0</v>
      </c>
      <c r="C117" s="153"/>
      <c r="D117" s="202"/>
      <c r="E117" s="35"/>
      <c r="F117" s="45">
        <f>SUM(F113:F116)</f>
        <v>800</v>
      </c>
      <c r="G117" s="36"/>
      <c r="H117" s="36"/>
      <c r="I117" s="101">
        <f t="shared" ref="I117:M117" si="26">SUM(I113:I116)</f>
        <v>4386</v>
      </c>
      <c r="J117" s="101">
        <f t="shared" si="26"/>
        <v>0</v>
      </c>
      <c r="K117" s="101">
        <f t="shared" si="26"/>
        <v>0</v>
      </c>
      <c r="L117" s="101">
        <f t="shared" si="26"/>
        <v>0</v>
      </c>
      <c r="M117" s="194">
        <f t="shared" si="26"/>
        <v>4386</v>
      </c>
    </row>
    <row r="118" spans="1:13" x14ac:dyDescent="0.2">
      <c r="A118" s="22"/>
      <c r="B118" s="22"/>
      <c r="C118" s="152"/>
      <c r="D118" s="205"/>
      <c r="E118" s="22"/>
      <c r="F118" s="75"/>
      <c r="G118" s="36"/>
      <c r="H118" s="22"/>
      <c r="I118" s="107"/>
      <c r="J118" s="107"/>
      <c r="K118" s="107"/>
      <c r="L118" s="107"/>
      <c r="M118" s="195"/>
    </row>
    <row r="119" spans="1:13" ht="12" customHeight="1" x14ac:dyDescent="0.2">
      <c r="A119" s="22"/>
      <c r="B119" s="46" t="s">
        <v>343</v>
      </c>
      <c r="C119" s="152"/>
      <c r="D119" s="205"/>
      <c r="E119" s="22"/>
      <c r="F119" s="41"/>
      <c r="G119" s="36"/>
      <c r="H119" s="22"/>
      <c r="I119" s="98"/>
      <c r="J119" s="102"/>
      <c r="K119" s="102"/>
      <c r="L119" s="102"/>
      <c r="M119" s="192"/>
    </row>
    <row r="120" spans="1:13" ht="12" customHeight="1" x14ac:dyDescent="0.25">
      <c r="A120" s="22"/>
      <c r="B120" s="22" t="s">
        <v>344</v>
      </c>
      <c r="C120" s="152">
        <v>1</v>
      </c>
      <c r="D120" s="205"/>
      <c r="E120" s="22"/>
      <c r="F120" s="41">
        <v>1000</v>
      </c>
      <c r="G120" s="36"/>
      <c r="H120" s="22"/>
      <c r="I120" s="89">
        <v>14400</v>
      </c>
      <c r="J120" s="88"/>
      <c r="K120" s="88"/>
      <c r="L120" s="88"/>
      <c r="M120" s="192">
        <f t="shared" ref="M120:M125" si="27">SUM(I120:L120)</f>
        <v>14400</v>
      </c>
    </row>
    <row r="121" spans="1:13" ht="12" customHeight="1" x14ac:dyDescent="0.25">
      <c r="A121" s="22"/>
      <c r="B121" s="22" t="s">
        <v>345</v>
      </c>
      <c r="C121" s="152">
        <v>9</v>
      </c>
      <c r="D121" s="205"/>
      <c r="E121" s="22"/>
      <c r="F121" s="41">
        <v>8000</v>
      </c>
      <c r="G121" s="36"/>
      <c r="H121" s="22"/>
      <c r="I121" s="89">
        <v>2160</v>
      </c>
      <c r="J121" s="88"/>
      <c r="K121" s="88"/>
      <c r="L121" s="88"/>
      <c r="M121" s="192">
        <f t="shared" si="27"/>
        <v>2160</v>
      </c>
    </row>
    <row r="122" spans="1:13" ht="12" customHeight="1" x14ac:dyDescent="0.25">
      <c r="A122" s="22"/>
      <c r="B122" s="22" t="s">
        <v>346</v>
      </c>
      <c r="C122" s="152">
        <v>1</v>
      </c>
      <c r="D122" s="205"/>
      <c r="E122" s="22"/>
      <c r="F122" s="41"/>
      <c r="G122" s="36"/>
      <c r="H122" s="22"/>
      <c r="I122" s="89">
        <v>300</v>
      </c>
      <c r="J122" s="88"/>
      <c r="K122" s="88"/>
      <c r="L122" s="88"/>
      <c r="M122" s="192">
        <f t="shared" si="27"/>
        <v>300</v>
      </c>
    </row>
    <row r="123" spans="1:13" x14ac:dyDescent="0.25">
      <c r="A123" s="22"/>
      <c r="B123" s="22" t="s">
        <v>347</v>
      </c>
      <c r="C123" s="152">
        <v>1</v>
      </c>
      <c r="D123" s="205"/>
      <c r="E123" s="22"/>
      <c r="F123" s="41">
        <v>600</v>
      </c>
      <c r="G123" s="36"/>
      <c r="H123" s="22"/>
      <c r="I123" s="89">
        <v>1200</v>
      </c>
      <c r="J123" s="88"/>
      <c r="K123" s="88"/>
      <c r="L123" s="88"/>
      <c r="M123" s="192">
        <f t="shared" si="27"/>
        <v>1200</v>
      </c>
    </row>
    <row r="124" spans="1:13" ht="12" customHeight="1" x14ac:dyDescent="0.25">
      <c r="A124" s="22"/>
      <c r="B124" s="22" t="s">
        <v>348</v>
      </c>
      <c r="C124" s="152">
        <v>3</v>
      </c>
      <c r="D124" s="205"/>
      <c r="E124" s="22"/>
      <c r="F124" s="41">
        <v>1000</v>
      </c>
      <c r="G124" s="36"/>
      <c r="H124" s="22"/>
      <c r="I124" s="89">
        <v>936</v>
      </c>
      <c r="J124" s="88"/>
      <c r="K124" s="88"/>
      <c r="L124" s="88"/>
      <c r="M124" s="192">
        <f t="shared" si="27"/>
        <v>936</v>
      </c>
    </row>
    <row r="125" spans="1:13" ht="12" customHeight="1" x14ac:dyDescent="0.25">
      <c r="A125" s="22"/>
      <c r="B125" s="22" t="s">
        <v>349</v>
      </c>
      <c r="C125" s="152">
        <v>1</v>
      </c>
      <c r="D125" s="205"/>
      <c r="E125" s="22"/>
      <c r="F125" s="41">
        <v>4500</v>
      </c>
      <c r="G125" s="36"/>
      <c r="H125" s="22"/>
      <c r="I125" s="89">
        <v>540</v>
      </c>
      <c r="J125" s="88"/>
      <c r="K125" s="88"/>
      <c r="L125" s="88"/>
      <c r="M125" s="192">
        <f t="shared" si="27"/>
        <v>540</v>
      </c>
    </row>
    <row r="126" spans="1:13" ht="12" customHeight="1" x14ac:dyDescent="0.2">
      <c r="A126" s="22"/>
      <c r="B126" s="22"/>
      <c r="C126" s="152"/>
      <c r="D126" s="205"/>
      <c r="E126" s="22"/>
      <c r="F126" s="43"/>
      <c r="G126" s="36"/>
      <c r="H126" s="22"/>
      <c r="I126" s="103"/>
      <c r="J126" s="103"/>
      <c r="K126" s="103"/>
      <c r="L126" s="100"/>
      <c r="M126" s="193"/>
    </row>
    <row r="127" spans="1:13" x14ac:dyDescent="0.2">
      <c r="A127" s="58" t="s">
        <v>183</v>
      </c>
      <c r="B127" s="58" t="s">
        <v>0</v>
      </c>
      <c r="C127" s="153"/>
      <c r="D127" s="202"/>
      <c r="E127" s="35"/>
      <c r="F127" s="45">
        <f>SUM(F119:F126)</f>
        <v>15100</v>
      </c>
      <c r="G127" s="36"/>
      <c r="H127" s="36"/>
      <c r="I127" s="101">
        <f t="shared" ref="I127:M127" si="28">SUM(I119:I126)</f>
        <v>19536</v>
      </c>
      <c r="J127" s="101">
        <f t="shared" si="28"/>
        <v>0</v>
      </c>
      <c r="K127" s="101">
        <f t="shared" si="28"/>
        <v>0</v>
      </c>
      <c r="L127" s="101">
        <f t="shared" si="28"/>
        <v>0</v>
      </c>
      <c r="M127" s="194">
        <f t="shared" si="28"/>
        <v>19536</v>
      </c>
    </row>
    <row r="128" spans="1:13" x14ac:dyDescent="0.2">
      <c r="A128" s="22"/>
      <c r="B128" s="22"/>
      <c r="C128" s="152"/>
      <c r="D128" s="205"/>
      <c r="E128" s="22"/>
      <c r="F128" s="75"/>
      <c r="G128" s="36"/>
      <c r="H128" s="22"/>
      <c r="I128" s="107"/>
      <c r="J128" s="107"/>
      <c r="K128" s="107"/>
      <c r="L128" s="107"/>
      <c r="M128" s="195"/>
    </row>
    <row r="129" spans="1:13" ht="16.7" customHeight="1" x14ac:dyDescent="0.2">
      <c r="A129" s="22"/>
      <c r="B129" s="46" t="s">
        <v>350</v>
      </c>
      <c r="C129" s="152"/>
      <c r="D129" s="205"/>
      <c r="E129" s="22"/>
      <c r="F129" s="41"/>
      <c r="G129" s="36"/>
      <c r="H129" s="22"/>
      <c r="I129" s="98"/>
      <c r="J129" s="102"/>
      <c r="K129" s="102"/>
      <c r="L129" s="102"/>
      <c r="M129" s="192"/>
    </row>
    <row r="130" spans="1:13" x14ac:dyDescent="0.25">
      <c r="A130" s="22"/>
      <c r="B130" s="22" t="s">
        <v>351</v>
      </c>
      <c r="C130" s="152">
        <v>4</v>
      </c>
      <c r="D130" s="205"/>
      <c r="E130" s="22"/>
      <c r="F130" s="41">
        <v>300</v>
      </c>
      <c r="G130" s="36"/>
      <c r="H130" s="22"/>
      <c r="I130" s="89">
        <v>1</v>
      </c>
      <c r="J130" s="88"/>
      <c r="K130" s="88"/>
      <c r="L130" s="88"/>
      <c r="M130" s="192">
        <f t="shared" ref="M130:M134" si="29">SUM(I130:L130)</f>
        <v>1</v>
      </c>
    </row>
    <row r="131" spans="1:13" x14ac:dyDescent="0.25">
      <c r="A131" s="22"/>
      <c r="B131" s="22" t="s">
        <v>194</v>
      </c>
      <c r="C131" s="152">
        <v>2</v>
      </c>
      <c r="D131" s="205"/>
      <c r="E131" s="22"/>
      <c r="F131" s="41">
        <v>350</v>
      </c>
      <c r="G131" s="36"/>
      <c r="H131" s="22"/>
      <c r="I131" s="89">
        <v>1</v>
      </c>
      <c r="J131" s="88"/>
      <c r="K131" s="88"/>
      <c r="L131" s="88"/>
      <c r="M131" s="192">
        <f t="shared" si="29"/>
        <v>1</v>
      </c>
    </row>
    <row r="132" spans="1:13" s="22" customFormat="1" x14ac:dyDescent="0.25">
      <c r="B132" s="33" t="s">
        <v>418</v>
      </c>
      <c r="C132" s="153">
        <v>2</v>
      </c>
      <c r="D132" s="207"/>
      <c r="F132" s="41">
        <v>70</v>
      </c>
      <c r="G132" s="36"/>
      <c r="I132" s="89">
        <v>1</v>
      </c>
      <c r="J132" s="88"/>
      <c r="K132" s="88"/>
      <c r="L132" s="88"/>
      <c r="M132" s="192">
        <f t="shared" si="29"/>
        <v>1</v>
      </c>
    </row>
    <row r="133" spans="1:13" s="22" customFormat="1" x14ac:dyDescent="0.25">
      <c r="B133" s="34" t="s">
        <v>426</v>
      </c>
      <c r="C133" s="153">
        <v>1</v>
      </c>
      <c r="D133" s="205"/>
      <c r="F133" s="41">
        <v>60</v>
      </c>
      <c r="G133" s="36"/>
      <c r="I133" s="89">
        <v>1</v>
      </c>
      <c r="J133" s="88"/>
      <c r="K133" s="88"/>
      <c r="L133" s="88"/>
      <c r="M133" s="192">
        <f t="shared" si="29"/>
        <v>1</v>
      </c>
    </row>
    <row r="134" spans="1:13" s="22" customFormat="1" x14ac:dyDescent="0.25">
      <c r="B134" s="33" t="s">
        <v>419</v>
      </c>
      <c r="C134" s="153">
        <v>1</v>
      </c>
      <c r="D134" s="207"/>
      <c r="F134" s="41">
        <v>500</v>
      </c>
      <c r="G134" s="36"/>
      <c r="I134" s="89">
        <v>1</v>
      </c>
      <c r="J134" s="88"/>
      <c r="K134" s="88"/>
      <c r="L134" s="88"/>
      <c r="M134" s="192">
        <f t="shared" si="29"/>
        <v>1</v>
      </c>
    </row>
    <row r="135" spans="1:13" s="22" customFormat="1" x14ac:dyDescent="0.2">
      <c r="B135" s="33"/>
      <c r="C135" s="153"/>
      <c r="D135" s="207"/>
      <c r="F135" s="43"/>
      <c r="G135" s="36"/>
      <c r="I135" s="103"/>
      <c r="J135" s="103"/>
      <c r="K135" s="100"/>
      <c r="L135" s="104"/>
      <c r="M135" s="193"/>
    </row>
    <row r="136" spans="1:13" s="22" customFormat="1" x14ac:dyDescent="0.2">
      <c r="B136" s="40" t="s">
        <v>0</v>
      </c>
      <c r="C136" s="152"/>
      <c r="D136" s="205"/>
      <c r="F136" s="44">
        <f>SUM(F129:F135)</f>
        <v>1280</v>
      </c>
      <c r="G136" s="36"/>
      <c r="I136" s="105">
        <f t="shared" ref="I136:L136" si="30">SUM(I129:I135)</f>
        <v>5</v>
      </c>
      <c r="J136" s="105">
        <f t="shared" si="30"/>
        <v>0</v>
      </c>
      <c r="K136" s="105">
        <f t="shared" si="30"/>
        <v>0</v>
      </c>
      <c r="L136" s="105">
        <f t="shared" si="30"/>
        <v>0</v>
      </c>
      <c r="M136" s="194">
        <f>SUM(M129:M135)</f>
        <v>5</v>
      </c>
    </row>
    <row r="137" spans="1:13" s="22" customFormat="1" x14ac:dyDescent="0.2">
      <c r="B137" s="34"/>
      <c r="C137" s="152"/>
      <c r="D137" s="205"/>
      <c r="F137" s="75"/>
      <c r="G137" s="36"/>
      <c r="I137" s="107"/>
      <c r="J137" s="107"/>
      <c r="K137" s="107"/>
      <c r="L137" s="107"/>
      <c r="M137" s="195"/>
    </row>
    <row r="138" spans="1:13" s="22" customFormat="1" x14ac:dyDescent="0.2">
      <c r="B138" s="38" t="s">
        <v>188</v>
      </c>
      <c r="C138" s="152"/>
      <c r="D138" s="208"/>
      <c r="F138" s="41"/>
      <c r="G138" s="36"/>
      <c r="I138" s="98"/>
      <c r="J138" s="102"/>
      <c r="K138" s="102"/>
      <c r="L138" s="102"/>
      <c r="M138" s="192"/>
    </row>
    <row r="139" spans="1:13" s="22" customFormat="1" x14ac:dyDescent="0.25">
      <c r="B139" s="33" t="s">
        <v>191</v>
      </c>
      <c r="C139" s="153">
        <v>1</v>
      </c>
      <c r="D139" s="207"/>
      <c r="F139" s="41">
        <v>1500</v>
      </c>
      <c r="G139" s="36"/>
      <c r="I139" s="89">
        <v>3540</v>
      </c>
      <c r="J139" s="88"/>
      <c r="K139" s="88"/>
      <c r="L139" s="88"/>
      <c r="M139" s="192">
        <f t="shared" ref="M139:M151" si="31">SUM(I139:L139)</f>
        <v>3540</v>
      </c>
    </row>
    <row r="140" spans="1:13" s="22" customFormat="1" x14ac:dyDescent="0.25">
      <c r="B140" s="34" t="s">
        <v>427</v>
      </c>
      <c r="C140" s="153">
        <v>5</v>
      </c>
      <c r="D140" s="205"/>
      <c r="F140" s="41">
        <v>1800</v>
      </c>
      <c r="G140" s="36"/>
      <c r="I140" s="89">
        <v>684</v>
      </c>
      <c r="J140" s="88"/>
      <c r="K140" s="88"/>
      <c r="L140" s="88"/>
      <c r="M140" s="192">
        <f t="shared" si="31"/>
        <v>684</v>
      </c>
    </row>
    <row r="141" spans="1:13" s="22" customFormat="1" ht="13.15" customHeight="1" x14ac:dyDescent="0.25">
      <c r="B141" s="33" t="s">
        <v>420</v>
      </c>
      <c r="C141" s="153">
        <v>2</v>
      </c>
      <c r="D141" s="207"/>
      <c r="F141" s="41">
        <v>170</v>
      </c>
      <c r="G141" s="36"/>
      <c r="I141" s="89">
        <v>221</v>
      </c>
      <c r="J141" s="88"/>
      <c r="K141" s="88"/>
      <c r="L141" s="88"/>
      <c r="M141" s="192">
        <f t="shared" si="31"/>
        <v>221</v>
      </c>
    </row>
    <row r="142" spans="1:13" s="22" customFormat="1" ht="13.15" customHeight="1" x14ac:dyDescent="0.25">
      <c r="B142" s="33" t="s">
        <v>421</v>
      </c>
      <c r="C142" s="153">
        <v>1</v>
      </c>
      <c r="D142" s="207"/>
      <c r="F142" s="41">
        <v>8000</v>
      </c>
      <c r="G142" s="36"/>
      <c r="I142" s="89">
        <v>7854</v>
      </c>
      <c r="J142" s="88"/>
      <c r="K142" s="88"/>
      <c r="L142" s="88"/>
      <c r="M142" s="192">
        <f t="shared" si="31"/>
        <v>7854</v>
      </c>
    </row>
    <row r="143" spans="1:13" s="22" customFormat="1" ht="13.15" customHeight="1" x14ac:dyDescent="0.25">
      <c r="B143" s="34" t="s">
        <v>428</v>
      </c>
      <c r="C143" s="153">
        <v>1</v>
      </c>
      <c r="D143" s="205"/>
      <c r="F143" s="41">
        <v>700</v>
      </c>
      <c r="G143" s="36"/>
      <c r="I143" s="89">
        <v>600</v>
      </c>
      <c r="J143" s="88"/>
      <c r="K143" s="88"/>
      <c r="L143" s="88"/>
      <c r="M143" s="192">
        <f t="shared" si="31"/>
        <v>600</v>
      </c>
    </row>
    <row r="144" spans="1:13" s="22" customFormat="1" ht="13.15" customHeight="1" x14ac:dyDescent="0.25">
      <c r="B144" s="33" t="s">
        <v>195</v>
      </c>
      <c r="C144" s="153">
        <v>1</v>
      </c>
      <c r="D144" s="207"/>
      <c r="F144" s="41">
        <v>600</v>
      </c>
      <c r="G144" s="36"/>
      <c r="I144" s="89">
        <v>1800</v>
      </c>
      <c r="J144" s="88"/>
      <c r="K144" s="88"/>
      <c r="L144" s="88"/>
      <c r="M144" s="192">
        <f t="shared" si="31"/>
        <v>1800</v>
      </c>
    </row>
    <row r="145" spans="2:13" s="22" customFormat="1" ht="13.15" customHeight="1" x14ac:dyDescent="0.25">
      <c r="B145" s="33" t="s">
        <v>422</v>
      </c>
      <c r="C145" s="153">
        <v>2</v>
      </c>
      <c r="D145" s="207"/>
      <c r="F145" s="41">
        <v>1200</v>
      </c>
      <c r="G145" s="36"/>
      <c r="I145" s="89">
        <v>1620</v>
      </c>
      <c r="J145" s="88"/>
      <c r="K145" s="88"/>
      <c r="L145" s="88"/>
      <c r="M145" s="192">
        <f t="shared" si="31"/>
        <v>1620</v>
      </c>
    </row>
    <row r="146" spans="2:13" s="22" customFormat="1" ht="13.15" customHeight="1" x14ac:dyDescent="0.25">
      <c r="B146" s="33" t="s">
        <v>517</v>
      </c>
      <c r="C146" s="153">
        <v>6</v>
      </c>
      <c r="D146" s="205"/>
      <c r="E146" s="22" t="s">
        <v>514</v>
      </c>
      <c r="F146" s="41"/>
      <c r="G146" s="36"/>
      <c r="I146" s="89">
        <v>-108</v>
      </c>
      <c r="J146" s="88"/>
      <c r="K146" s="88"/>
      <c r="L146" s="88">
        <v>108</v>
      </c>
      <c r="M146" s="192">
        <f t="shared" si="31"/>
        <v>0</v>
      </c>
    </row>
    <row r="147" spans="2:13" s="22" customFormat="1" ht="13.15" customHeight="1" x14ac:dyDescent="0.25">
      <c r="B147" s="33" t="s">
        <v>516</v>
      </c>
      <c r="C147" s="162">
        <v>1</v>
      </c>
      <c r="D147" s="205"/>
      <c r="E147" s="22" t="s">
        <v>515</v>
      </c>
      <c r="F147" s="41"/>
      <c r="G147" s="36"/>
      <c r="I147" s="89">
        <v>-840</v>
      </c>
      <c r="J147" s="88"/>
      <c r="K147" s="88"/>
      <c r="L147" s="88">
        <v>840</v>
      </c>
      <c r="M147" s="192">
        <f t="shared" si="31"/>
        <v>0</v>
      </c>
    </row>
    <row r="148" spans="2:13" s="22" customFormat="1" ht="13.15" customHeight="1" x14ac:dyDescent="0.25">
      <c r="B148" s="34" t="s">
        <v>429</v>
      </c>
      <c r="C148" s="153">
        <v>1</v>
      </c>
      <c r="D148" s="205"/>
      <c r="F148" s="41">
        <v>60</v>
      </c>
      <c r="G148" s="36"/>
      <c r="I148" s="89">
        <v>1</v>
      </c>
      <c r="J148" s="88"/>
      <c r="K148" s="88"/>
      <c r="L148" s="88"/>
      <c r="M148" s="192">
        <f t="shared" si="31"/>
        <v>1</v>
      </c>
    </row>
    <row r="149" spans="2:13" s="22" customFormat="1" ht="13.15" customHeight="1" x14ac:dyDescent="0.25">
      <c r="B149" s="33" t="s">
        <v>194</v>
      </c>
      <c r="C149" s="153">
        <v>1</v>
      </c>
      <c r="D149" s="207"/>
      <c r="F149" s="41">
        <v>300</v>
      </c>
      <c r="G149" s="36"/>
      <c r="I149" s="89">
        <v>1</v>
      </c>
      <c r="J149" s="88"/>
      <c r="K149" s="88"/>
      <c r="L149" s="88"/>
      <c r="M149" s="192">
        <f t="shared" si="31"/>
        <v>1</v>
      </c>
    </row>
    <row r="150" spans="2:13" s="22" customFormat="1" ht="13.15" customHeight="1" x14ac:dyDescent="0.25">
      <c r="B150" s="33" t="s">
        <v>190</v>
      </c>
      <c r="C150" s="153">
        <v>1</v>
      </c>
      <c r="D150" s="207"/>
      <c r="F150" s="41">
        <v>250</v>
      </c>
      <c r="G150" s="36"/>
      <c r="I150" s="89">
        <v>250</v>
      </c>
      <c r="J150" s="88"/>
      <c r="K150" s="88"/>
      <c r="L150" s="88"/>
      <c r="M150" s="192">
        <f t="shared" si="31"/>
        <v>250</v>
      </c>
    </row>
    <row r="151" spans="2:13" s="22" customFormat="1" ht="13.15" customHeight="1" x14ac:dyDescent="0.25">
      <c r="B151" s="33" t="s">
        <v>423</v>
      </c>
      <c r="C151" s="152"/>
      <c r="D151" s="207"/>
      <c r="F151" s="41"/>
      <c r="G151" s="36"/>
      <c r="I151" s="89">
        <v>-932</v>
      </c>
      <c r="J151" s="88"/>
      <c r="K151" s="88"/>
      <c r="L151" s="94">
        <v>932</v>
      </c>
      <c r="M151" s="192">
        <f t="shared" si="31"/>
        <v>0</v>
      </c>
    </row>
    <row r="152" spans="2:13" s="22" customFormat="1" ht="13.15" customHeight="1" x14ac:dyDescent="0.2">
      <c r="B152" s="33"/>
      <c r="C152" s="152"/>
      <c r="D152" s="207"/>
      <c r="F152" s="43"/>
      <c r="G152" s="36"/>
      <c r="I152" s="103"/>
      <c r="J152" s="103"/>
      <c r="K152" s="100"/>
      <c r="L152" s="104"/>
      <c r="M152" s="193"/>
    </row>
    <row r="153" spans="2:13" s="22" customFormat="1" ht="13.15" customHeight="1" x14ac:dyDescent="0.2">
      <c r="B153" s="40" t="s">
        <v>0</v>
      </c>
      <c r="C153" s="152"/>
      <c r="D153" s="205"/>
      <c r="F153" s="45">
        <f>SUM(F138:F152)</f>
        <v>14580</v>
      </c>
      <c r="G153" s="36"/>
      <c r="I153" s="101">
        <f>SUM(I138:I152)</f>
        <v>14691</v>
      </c>
      <c r="J153" s="101">
        <f t="shared" ref="J153:M153" si="32">SUM(J138:J152)</f>
        <v>0</v>
      </c>
      <c r="K153" s="101">
        <f t="shared" si="32"/>
        <v>0</v>
      </c>
      <c r="L153" s="101">
        <f t="shared" si="32"/>
        <v>1880</v>
      </c>
      <c r="M153" s="194">
        <f t="shared" si="32"/>
        <v>16571</v>
      </c>
    </row>
    <row r="154" spans="2:13" s="22" customFormat="1" ht="13.15" customHeight="1" x14ac:dyDescent="0.2">
      <c r="B154" s="34"/>
      <c r="C154" s="152"/>
      <c r="D154" s="205"/>
      <c r="F154" s="75"/>
      <c r="G154" s="36"/>
      <c r="I154" s="107"/>
      <c r="J154" s="107"/>
      <c r="K154" s="107"/>
      <c r="L154" s="107"/>
      <c r="M154" s="195"/>
    </row>
    <row r="155" spans="2:13" s="22" customFormat="1" ht="13.15" customHeight="1" x14ac:dyDescent="0.2">
      <c r="B155" s="34" t="s">
        <v>430</v>
      </c>
      <c r="C155" s="152"/>
      <c r="D155" s="205"/>
      <c r="F155" s="41"/>
      <c r="G155" s="36"/>
      <c r="I155" s="98"/>
      <c r="J155" s="102"/>
      <c r="K155" s="102"/>
      <c r="L155" s="102"/>
      <c r="M155" s="192"/>
    </row>
    <row r="156" spans="2:13" s="22" customFormat="1" ht="13.15" customHeight="1" x14ac:dyDescent="0.25">
      <c r="B156" s="34" t="s">
        <v>431</v>
      </c>
      <c r="C156" s="152"/>
      <c r="D156" s="205"/>
      <c r="F156" s="41">
        <v>500</v>
      </c>
      <c r="G156" s="36"/>
      <c r="I156" s="89">
        <v>360</v>
      </c>
      <c r="J156" s="88"/>
      <c r="K156" s="88"/>
      <c r="L156" s="88"/>
      <c r="M156" s="192">
        <f t="shared" ref="M156:M168" si="33">SUM(I156:L156)</f>
        <v>360</v>
      </c>
    </row>
    <row r="157" spans="2:13" s="22" customFormat="1" x14ac:dyDescent="0.25">
      <c r="B157" s="33" t="s">
        <v>424</v>
      </c>
      <c r="C157" s="153">
        <v>2</v>
      </c>
      <c r="D157" s="207"/>
      <c r="F157" s="41">
        <v>600</v>
      </c>
      <c r="G157" s="36"/>
      <c r="I157" s="89">
        <v>1800</v>
      </c>
      <c r="J157" s="88"/>
      <c r="K157" s="88"/>
      <c r="L157" s="88"/>
      <c r="M157" s="192">
        <f t="shared" si="33"/>
        <v>1800</v>
      </c>
    </row>
    <row r="158" spans="2:13" s="22" customFormat="1" x14ac:dyDescent="0.25">
      <c r="B158" s="34" t="s">
        <v>432</v>
      </c>
      <c r="C158" s="153">
        <v>3</v>
      </c>
      <c r="D158" s="205"/>
      <c r="F158" s="41">
        <v>220</v>
      </c>
      <c r="G158" s="36"/>
      <c r="I158" s="89">
        <v>1080</v>
      </c>
      <c r="J158" s="88"/>
      <c r="K158" s="88"/>
      <c r="L158" s="88"/>
      <c r="M158" s="192">
        <f t="shared" si="33"/>
        <v>1080</v>
      </c>
    </row>
    <row r="159" spans="2:13" s="22" customFormat="1" x14ac:dyDescent="0.25">
      <c r="B159" s="34" t="s">
        <v>433</v>
      </c>
      <c r="C159" s="153">
        <v>2</v>
      </c>
      <c r="D159" s="205"/>
      <c r="F159" s="41">
        <v>1200</v>
      </c>
      <c r="G159" s="36"/>
      <c r="I159" s="89">
        <v>1080</v>
      </c>
      <c r="J159" s="88"/>
      <c r="K159" s="88"/>
      <c r="L159" s="88"/>
      <c r="M159" s="192">
        <f t="shared" si="33"/>
        <v>1080</v>
      </c>
    </row>
    <row r="160" spans="2:13" s="22" customFormat="1" x14ac:dyDescent="0.25">
      <c r="B160" s="33" t="s">
        <v>425</v>
      </c>
      <c r="C160" s="153">
        <v>1</v>
      </c>
      <c r="D160" s="207"/>
      <c r="F160" s="41">
        <v>120</v>
      </c>
      <c r="G160" s="36"/>
      <c r="I160" s="89">
        <v>540</v>
      </c>
      <c r="J160" s="88"/>
      <c r="K160" s="88"/>
      <c r="L160" s="88"/>
      <c r="M160" s="192">
        <f t="shared" si="33"/>
        <v>540</v>
      </c>
    </row>
    <row r="161" spans="1:13" s="22" customFormat="1" x14ac:dyDescent="0.25">
      <c r="B161" s="34" t="s">
        <v>434</v>
      </c>
      <c r="C161" s="153">
        <v>2</v>
      </c>
      <c r="D161" s="205"/>
      <c r="F161" s="41">
        <v>200</v>
      </c>
      <c r="G161" s="36"/>
      <c r="I161" s="89">
        <v>176</v>
      </c>
      <c r="J161" s="88"/>
      <c r="K161" s="88"/>
      <c r="L161" s="88"/>
      <c r="M161" s="192">
        <f t="shared" si="33"/>
        <v>176</v>
      </c>
    </row>
    <row r="162" spans="1:13" s="22" customFormat="1" x14ac:dyDescent="0.25">
      <c r="B162" s="34" t="s">
        <v>435</v>
      </c>
      <c r="C162" s="153">
        <v>1</v>
      </c>
      <c r="D162" s="205"/>
      <c r="F162" s="41">
        <v>1200</v>
      </c>
      <c r="G162" s="36"/>
      <c r="I162" s="89">
        <v>120</v>
      </c>
      <c r="J162" s="88"/>
      <c r="K162" s="88"/>
      <c r="L162" s="88"/>
      <c r="M162" s="192">
        <f t="shared" si="33"/>
        <v>120</v>
      </c>
    </row>
    <row r="163" spans="1:13" s="22" customFormat="1" x14ac:dyDescent="0.25">
      <c r="B163" s="33" t="s">
        <v>303</v>
      </c>
      <c r="C163" s="153">
        <v>1</v>
      </c>
      <c r="D163" s="207"/>
      <c r="F163" s="41">
        <v>350</v>
      </c>
      <c r="G163" s="36"/>
      <c r="I163" s="89">
        <v>1</v>
      </c>
      <c r="J163" s="88"/>
      <c r="K163" s="88"/>
      <c r="L163" s="88"/>
      <c r="M163" s="192">
        <f t="shared" si="33"/>
        <v>1</v>
      </c>
    </row>
    <row r="164" spans="1:13" s="22" customFormat="1" x14ac:dyDescent="0.25">
      <c r="B164" s="34" t="s">
        <v>436</v>
      </c>
      <c r="C164" s="153">
        <v>1</v>
      </c>
      <c r="D164" s="205"/>
      <c r="F164" s="41">
        <v>700</v>
      </c>
      <c r="G164" s="36"/>
      <c r="I164" s="89">
        <v>1</v>
      </c>
      <c r="J164" s="88"/>
      <c r="K164" s="88"/>
      <c r="L164" s="88"/>
      <c r="M164" s="192">
        <f t="shared" si="33"/>
        <v>1</v>
      </c>
    </row>
    <row r="165" spans="1:13" x14ac:dyDescent="0.25">
      <c r="A165" s="36"/>
      <c r="B165" s="36" t="s">
        <v>441</v>
      </c>
      <c r="C165" s="152">
        <v>1</v>
      </c>
      <c r="D165" s="202"/>
      <c r="E165" s="35"/>
      <c r="F165" s="41">
        <v>300</v>
      </c>
      <c r="G165" s="36"/>
      <c r="H165" s="36"/>
      <c r="I165" s="89">
        <v>1</v>
      </c>
      <c r="J165" s="88"/>
      <c r="K165" s="88"/>
      <c r="L165" s="88"/>
      <c r="M165" s="192">
        <f t="shared" si="33"/>
        <v>1</v>
      </c>
    </row>
    <row r="166" spans="1:13" x14ac:dyDescent="0.25">
      <c r="A166" s="36"/>
      <c r="B166" s="69" t="s">
        <v>437</v>
      </c>
      <c r="C166" s="152">
        <v>8</v>
      </c>
      <c r="D166" s="202"/>
      <c r="E166" s="35"/>
      <c r="F166" s="41">
        <v>25000</v>
      </c>
      <c r="G166" s="36"/>
      <c r="H166" s="36"/>
      <c r="I166" s="89">
        <v>1</v>
      </c>
      <c r="J166" s="88"/>
      <c r="K166" s="88"/>
      <c r="L166" s="88"/>
      <c r="M166" s="192">
        <f t="shared" si="33"/>
        <v>1</v>
      </c>
    </row>
    <row r="167" spans="1:13" x14ac:dyDescent="0.25">
      <c r="A167" s="36"/>
      <c r="B167" s="36" t="s">
        <v>442</v>
      </c>
      <c r="C167" s="152">
        <v>1</v>
      </c>
      <c r="D167" s="202"/>
      <c r="E167" s="35"/>
      <c r="F167" s="41">
        <v>1200</v>
      </c>
      <c r="G167" s="36"/>
      <c r="H167" s="36"/>
      <c r="I167" s="89">
        <v>1</v>
      </c>
      <c r="J167" s="88"/>
      <c r="K167" s="88"/>
      <c r="L167" s="88"/>
      <c r="M167" s="192">
        <f t="shared" si="33"/>
        <v>1</v>
      </c>
    </row>
    <row r="168" spans="1:13" x14ac:dyDescent="0.25">
      <c r="A168" s="36"/>
      <c r="B168" s="69" t="s">
        <v>438</v>
      </c>
      <c r="C168" s="152">
        <v>1</v>
      </c>
      <c r="D168" s="202"/>
      <c r="E168" s="35"/>
      <c r="F168" s="41">
        <v>300</v>
      </c>
      <c r="G168" s="36"/>
      <c r="H168" s="36"/>
      <c r="I168" s="89">
        <v>1</v>
      </c>
      <c r="J168" s="88"/>
      <c r="K168" s="88"/>
      <c r="L168" s="88"/>
      <c r="M168" s="192">
        <f t="shared" si="33"/>
        <v>1</v>
      </c>
    </row>
    <row r="169" spans="1:13" x14ac:dyDescent="0.2">
      <c r="A169" s="36"/>
      <c r="B169" s="69"/>
      <c r="C169" s="152"/>
      <c r="D169" s="202"/>
      <c r="E169" s="35"/>
      <c r="F169" s="43"/>
      <c r="G169" s="36"/>
      <c r="H169" s="36"/>
      <c r="I169" s="103"/>
      <c r="J169" s="103"/>
      <c r="K169" s="100"/>
      <c r="L169" s="104"/>
      <c r="M169" s="193"/>
    </row>
    <row r="170" spans="1:13" s="22" customFormat="1" x14ac:dyDescent="0.2">
      <c r="B170" s="40" t="s">
        <v>0</v>
      </c>
      <c r="C170" s="152"/>
      <c r="D170" s="205"/>
      <c r="F170" s="45">
        <f>SUM(F155:F169)</f>
        <v>31890</v>
      </c>
      <c r="G170" s="36"/>
      <c r="I170" s="101">
        <f>SUM(I155:I169)</f>
        <v>5162</v>
      </c>
      <c r="J170" s="101">
        <f>SUM(J155:J169)</f>
        <v>0</v>
      </c>
      <c r="K170" s="101">
        <f>SUM(K155:K169)</f>
        <v>0</v>
      </c>
      <c r="L170" s="101">
        <f>SUM(L155:L169)</f>
        <v>0</v>
      </c>
      <c r="M170" s="194">
        <f>SUM(M155:M169)</f>
        <v>5162</v>
      </c>
    </row>
    <row r="171" spans="1:13" x14ac:dyDescent="0.2">
      <c r="A171" s="36"/>
      <c r="B171" s="36"/>
      <c r="C171" s="152"/>
      <c r="D171" s="202"/>
      <c r="E171" s="35"/>
      <c r="F171" s="75"/>
      <c r="G171" s="36"/>
      <c r="H171" s="36"/>
      <c r="I171" s="107"/>
      <c r="J171" s="107"/>
      <c r="K171" s="107"/>
      <c r="L171" s="107"/>
      <c r="M171" s="195"/>
    </row>
    <row r="172" spans="1:13" x14ac:dyDescent="0.2">
      <c r="A172" s="36"/>
      <c r="B172" s="36" t="s">
        <v>214</v>
      </c>
      <c r="C172" s="152"/>
      <c r="D172" s="202"/>
      <c r="E172" s="35"/>
      <c r="F172" s="41"/>
      <c r="G172" s="36"/>
      <c r="H172" s="36"/>
      <c r="I172" s="98"/>
      <c r="J172" s="102"/>
      <c r="K172" s="102"/>
      <c r="L172" s="102"/>
      <c r="M172" s="192"/>
    </row>
    <row r="173" spans="1:13" x14ac:dyDescent="0.25">
      <c r="A173" s="36"/>
      <c r="B173" s="36" t="s">
        <v>443</v>
      </c>
      <c r="C173" s="152">
        <v>1</v>
      </c>
      <c r="D173" s="202"/>
      <c r="E173" s="35"/>
      <c r="F173" s="41">
        <v>400</v>
      </c>
      <c r="G173" s="36"/>
      <c r="H173" s="36"/>
      <c r="I173" s="89">
        <v>240</v>
      </c>
      <c r="J173" s="88"/>
      <c r="K173" s="88"/>
      <c r="L173" s="88"/>
      <c r="M173" s="192">
        <f t="shared" ref="M173:M174" si="34">SUM(I173:L173)</f>
        <v>240</v>
      </c>
    </row>
    <row r="174" spans="1:13" x14ac:dyDescent="0.25">
      <c r="A174" s="36"/>
      <c r="B174" s="36" t="s">
        <v>444</v>
      </c>
      <c r="C174" s="152">
        <v>1</v>
      </c>
      <c r="D174" s="202"/>
      <c r="E174" s="35"/>
      <c r="F174" s="41">
        <v>300</v>
      </c>
      <c r="G174" s="36"/>
      <c r="H174" s="36"/>
      <c r="I174" s="89">
        <v>360</v>
      </c>
      <c r="J174" s="88"/>
      <c r="K174" s="88"/>
      <c r="L174" s="88"/>
      <c r="M174" s="192">
        <f t="shared" si="34"/>
        <v>360</v>
      </c>
    </row>
    <row r="175" spans="1:13" x14ac:dyDescent="0.2">
      <c r="A175" s="36"/>
      <c r="B175" s="36"/>
      <c r="C175" s="152"/>
      <c r="D175" s="202"/>
      <c r="E175" s="35"/>
      <c r="F175" s="43"/>
      <c r="G175" s="36"/>
      <c r="H175" s="36"/>
      <c r="I175" s="103"/>
      <c r="J175" s="103"/>
      <c r="K175" s="100"/>
      <c r="L175" s="104"/>
      <c r="M175" s="193"/>
    </row>
    <row r="176" spans="1:13" s="22" customFormat="1" x14ac:dyDescent="0.2">
      <c r="B176" s="40" t="s">
        <v>0</v>
      </c>
      <c r="C176" s="152"/>
      <c r="D176" s="205"/>
      <c r="F176" s="45">
        <f>SUM(F172:F175)</f>
        <v>700</v>
      </c>
      <c r="G176" s="36"/>
      <c r="I176" s="101">
        <f t="shared" ref="I176:M176" si="35">SUM(I172:I175)</f>
        <v>600</v>
      </c>
      <c r="J176" s="101">
        <f t="shared" si="35"/>
        <v>0</v>
      </c>
      <c r="K176" s="101">
        <f t="shared" si="35"/>
        <v>0</v>
      </c>
      <c r="L176" s="101">
        <f t="shared" si="35"/>
        <v>0</v>
      </c>
      <c r="M176" s="194">
        <f t="shared" si="35"/>
        <v>600</v>
      </c>
    </row>
    <row r="177" spans="1:13" x14ac:dyDescent="0.2">
      <c r="A177" s="36"/>
      <c r="B177" s="36"/>
      <c r="C177" s="152"/>
      <c r="D177" s="202"/>
      <c r="E177" s="35"/>
      <c r="F177" s="75"/>
      <c r="G177" s="36"/>
      <c r="H177" s="36"/>
      <c r="I177" s="107"/>
      <c r="J177" s="107"/>
      <c r="K177" s="107"/>
      <c r="L177" s="107"/>
      <c r="M177" s="195"/>
    </row>
    <row r="178" spans="1:13" x14ac:dyDescent="0.2">
      <c r="A178" s="36"/>
      <c r="B178" s="81" t="s">
        <v>439</v>
      </c>
      <c r="C178" s="152"/>
      <c r="D178" s="202"/>
      <c r="E178" s="35"/>
      <c r="F178" s="41"/>
      <c r="G178" s="36"/>
      <c r="H178" s="36"/>
      <c r="I178" s="98"/>
      <c r="J178" s="102"/>
      <c r="K178" s="102"/>
      <c r="L178" s="102"/>
      <c r="M178" s="192"/>
    </row>
    <row r="179" spans="1:13" x14ac:dyDescent="0.25">
      <c r="A179" s="36"/>
      <c r="B179" s="69" t="s">
        <v>303</v>
      </c>
      <c r="C179" s="152"/>
      <c r="D179" s="202"/>
      <c r="E179" s="35"/>
      <c r="F179" s="41">
        <v>200</v>
      </c>
      <c r="G179" s="36"/>
      <c r="H179" s="36"/>
      <c r="I179" s="89">
        <v>360</v>
      </c>
      <c r="J179" s="88"/>
      <c r="K179" s="88"/>
      <c r="L179" s="88"/>
      <c r="M179" s="192">
        <f t="shared" ref="M179:M181" si="36">SUM(I179:L179)</f>
        <v>360</v>
      </c>
    </row>
    <row r="180" spans="1:13" x14ac:dyDescent="0.25">
      <c r="A180" s="36"/>
      <c r="B180" s="36" t="s">
        <v>312</v>
      </c>
      <c r="C180" s="152"/>
      <c r="D180" s="202"/>
      <c r="E180" s="35"/>
      <c r="F180" s="41">
        <v>500</v>
      </c>
      <c r="G180" s="36"/>
      <c r="H180" s="36"/>
      <c r="I180" s="89">
        <v>360</v>
      </c>
      <c r="J180" s="88"/>
      <c r="K180" s="88"/>
      <c r="L180" s="88"/>
      <c r="M180" s="192">
        <f t="shared" si="36"/>
        <v>360</v>
      </c>
    </row>
    <row r="181" spans="1:13" x14ac:dyDescent="0.25">
      <c r="A181" s="36"/>
      <c r="B181" s="36" t="s">
        <v>445</v>
      </c>
      <c r="C181" s="152"/>
      <c r="D181" s="202"/>
      <c r="E181" s="35"/>
      <c r="F181" s="41">
        <v>500</v>
      </c>
      <c r="G181" s="36"/>
      <c r="H181" s="36"/>
      <c r="I181" s="89">
        <v>1200</v>
      </c>
      <c r="J181" s="88"/>
      <c r="K181" s="88"/>
      <c r="L181" s="88"/>
      <c r="M181" s="192">
        <f t="shared" si="36"/>
        <v>1200</v>
      </c>
    </row>
    <row r="182" spans="1:13" ht="13.9" customHeight="1" x14ac:dyDescent="0.25">
      <c r="A182" s="36"/>
      <c r="B182" s="69" t="s">
        <v>446</v>
      </c>
      <c r="C182" s="152"/>
      <c r="D182" s="202"/>
      <c r="E182" s="35"/>
      <c r="F182" s="41"/>
      <c r="G182" s="36"/>
      <c r="H182" s="36"/>
      <c r="I182" s="89">
        <v>518</v>
      </c>
      <c r="J182" s="88"/>
      <c r="K182" s="88"/>
      <c r="L182" s="88"/>
      <c r="M182" s="192">
        <v>518</v>
      </c>
    </row>
    <row r="183" spans="1:13" x14ac:dyDescent="0.2">
      <c r="A183" s="36"/>
      <c r="B183" s="69"/>
      <c r="C183" s="152"/>
      <c r="D183" s="202"/>
      <c r="E183" s="35"/>
      <c r="F183" s="43"/>
      <c r="G183" s="36"/>
      <c r="H183" s="36"/>
      <c r="I183" s="103"/>
      <c r="J183" s="103"/>
      <c r="K183" s="100"/>
      <c r="L183" s="104"/>
      <c r="M183" s="193"/>
    </row>
    <row r="184" spans="1:13" s="22" customFormat="1" x14ac:dyDescent="0.2">
      <c r="B184" s="40" t="s">
        <v>0</v>
      </c>
      <c r="C184" s="152"/>
      <c r="D184" s="205"/>
      <c r="F184" s="45">
        <f>SUM(F178:F183)</f>
        <v>1200</v>
      </c>
      <c r="G184" s="36"/>
      <c r="I184" s="101">
        <f t="shared" ref="I184:L184" si="37">SUM(I178:I183)</f>
        <v>2438</v>
      </c>
      <c r="J184" s="101">
        <f t="shared" si="37"/>
        <v>0</v>
      </c>
      <c r="K184" s="101">
        <f t="shared" si="37"/>
        <v>0</v>
      </c>
      <c r="L184" s="101">
        <f t="shared" si="37"/>
        <v>0</v>
      </c>
      <c r="M184" s="194">
        <f t="shared" ref="M184" si="38">SUM(M178:M183)</f>
        <v>2438</v>
      </c>
    </row>
    <row r="185" spans="1:13" x14ac:dyDescent="0.2">
      <c r="A185" s="36"/>
      <c r="B185" s="69"/>
      <c r="C185" s="152"/>
      <c r="D185" s="202"/>
      <c r="E185" s="35"/>
      <c r="F185" s="75"/>
      <c r="G185" s="36"/>
      <c r="H185" s="36"/>
      <c r="I185" s="107"/>
      <c r="J185" s="107"/>
      <c r="K185" s="107"/>
      <c r="L185" s="107"/>
      <c r="M185" s="195"/>
    </row>
    <row r="186" spans="1:13" x14ac:dyDescent="0.2">
      <c r="A186" s="36"/>
      <c r="B186" s="81" t="s">
        <v>440</v>
      </c>
      <c r="C186" s="152"/>
      <c r="D186" s="202"/>
      <c r="E186" s="35"/>
      <c r="F186" s="41"/>
      <c r="G186" s="36"/>
      <c r="H186" s="36"/>
      <c r="I186" s="98"/>
      <c r="J186" s="102"/>
      <c r="K186" s="102"/>
      <c r="L186" s="102"/>
      <c r="M186" s="192"/>
    </row>
    <row r="187" spans="1:13" x14ac:dyDescent="0.25">
      <c r="A187" s="36"/>
      <c r="B187" s="36" t="s">
        <v>447</v>
      </c>
      <c r="C187" s="152"/>
      <c r="D187" s="202"/>
      <c r="E187" s="35"/>
      <c r="F187" s="41">
        <v>1000</v>
      </c>
      <c r="G187" s="36"/>
      <c r="H187" s="36"/>
      <c r="I187" s="89">
        <v>720</v>
      </c>
      <c r="J187" s="88"/>
      <c r="K187" s="88"/>
      <c r="L187" s="88"/>
      <c r="M187" s="192">
        <f t="shared" ref="M187:M190" si="39">SUM(I187:L187)</f>
        <v>720</v>
      </c>
    </row>
    <row r="188" spans="1:13" x14ac:dyDescent="0.25">
      <c r="A188" s="36"/>
      <c r="B188" s="36" t="s">
        <v>448</v>
      </c>
      <c r="C188" s="152">
        <v>1</v>
      </c>
      <c r="D188" s="202"/>
      <c r="E188" s="35"/>
      <c r="F188" s="41">
        <v>600</v>
      </c>
      <c r="G188" s="36"/>
      <c r="H188" s="36"/>
      <c r="I188" s="89">
        <v>828</v>
      </c>
      <c r="J188" s="88"/>
      <c r="K188" s="88"/>
      <c r="L188" s="88"/>
      <c r="M188" s="192">
        <f t="shared" si="39"/>
        <v>828</v>
      </c>
    </row>
    <row r="189" spans="1:13" x14ac:dyDescent="0.25">
      <c r="A189" s="36"/>
      <c r="B189" s="36" t="s">
        <v>449</v>
      </c>
      <c r="C189" s="152">
        <v>1</v>
      </c>
      <c r="D189" s="202"/>
      <c r="E189" s="35"/>
      <c r="F189" s="41">
        <v>300</v>
      </c>
      <c r="G189" s="36"/>
      <c r="H189" s="36"/>
      <c r="I189" s="89">
        <v>4620</v>
      </c>
      <c r="J189" s="88"/>
      <c r="K189" s="88"/>
      <c r="L189" s="88"/>
      <c r="M189" s="192">
        <f t="shared" si="39"/>
        <v>4620</v>
      </c>
    </row>
    <row r="190" spans="1:13" x14ac:dyDescent="0.25">
      <c r="A190" s="36"/>
      <c r="B190" s="36" t="s">
        <v>450</v>
      </c>
      <c r="C190" s="152">
        <v>1</v>
      </c>
      <c r="D190" s="202"/>
      <c r="E190" s="35"/>
      <c r="F190" s="41">
        <v>9000</v>
      </c>
      <c r="G190" s="36"/>
      <c r="H190" s="36"/>
      <c r="I190" s="89">
        <v>30000</v>
      </c>
      <c r="J190" s="88"/>
      <c r="K190" s="88"/>
      <c r="L190" s="88"/>
      <c r="M190" s="192">
        <f t="shared" si="39"/>
        <v>30000</v>
      </c>
    </row>
    <row r="191" spans="1:13" hidden="1" x14ac:dyDescent="0.25">
      <c r="A191" s="36"/>
      <c r="B191" s="69" t="s">
        <v>446</v>
      </c>
      <c r="C191" s="152"/>
      <c r="D191" s="202"/>
      <c r="E191" s="35"/>
      <c r="F191" s="41"/>
      <c r="G191" s="36"/>
      <c r="H191" s="36"/>
      <c r="I191" s="89">
        <v>0</v>
      </c>
      <c r="J191" s="88"/>
      <c r="K191" s="88"/>
      <c r="L191" s="88"/>
      <c r="M191" s="192"/>
    </row>
    <row r="192" spans="1:13" hidden="1" x14ac:dyDescent="0.25">
      <c r="A192" s="36"/>
      <c r="B192" s="69" t="s">
        <v>446</v>
      </c>
      <c r="C192" s="152"/>
      <c r="D192" s="202"/>
      <c r="E192" s="35"/>
      <c r="F192" s="41"/>
      <c r="G192" s="36"/>
      <c r="H192" s="36"/>
      <c r="I192" s="89">
        <v>0</v>
      </c>
      <c r="J192" s="88"/>
      <c r="K192" s="88"/>
      <c r="L192" s="88"/>
      <c r="M192" s="192"/>
    </row>
    <row r="193" spans="1:13" hidden="1" x14ac:dyDescent="0.25">
      <c r="A193" s="36"/>
      <c r="B193" s="69" t="s">
        <v>446</v>
      </c>
      <c r="C193" s="152"/>
      <c r="D193" s="202"/>
      <c r="E193" s="35"/>
      <c r="F193" s="41"/>
      <c r="G193" s="36"/>
      <c r="H193" s="36"/>
      <c r="I193" s="89">
        <v>0</v>
      </c>
      <c r="J193" s="88"/>
      <c r="K193" s="88"/>
      <c r="L193" s="88"/>
      <c r="M193" s="192"/>
    </row>
    <row r="194" spans="1:13" x14ac:dyDescent="0.25">
      <c r="A194" s="36"/>
      <c r="B194" s="16" t="s">
        <v>491</v>
      </c>
      <c r="C194" s="18"/>
      <c r="D194" s="209">
        <v>46090</v>
      </c>
      <c r="E194" s="35"/>
      <c r="F194" s="41"/>
      <c r="G194" s="36"/>
      <c r="H194" s="36"/>
      <c r="I194" s="89"/>
      <c r="J194" s="88">
        <v>438</v>
      </c>
      <c r="K194" s="88"/>
      <c r="L194" s="88"/>
      <c r="M194" s="192">
        <f t="shared" ref="M194" si="40">SUM(I194:L194)</f>
        <v>438</v>
      </c>
    </row>
    <row r="195" spans="1:13" x14ac:dyDescent="0.2">
      <c r="A195" s="36"/>
      <c r="B195" s="69"/>
      <c r="C195" s="152"/>
      <c r="D195" s="202"/>
      <c r="E195" s="35"/>
      <c r="F195" s="43"/>
      <c r="G195" s="36"/>
      <c r="H195" s="36"/>
      <c r="I195" s="103"/>
      <c r="J195" s="103"/>
      <c r="K195" s="100"/>
      <c r="L195" s="104"/>
      <c r="M195" s="193"/>
    </row>
    <row r="196" spans="1:13" s="22" customFormat="1" x14ac:dyDescent="0.2">
      <c r="B196" s="40" t="s">
        <v>0</v>
      </c>
      <c r="C196" s="152"/>
      <c r="D196" s="205"/>
      <c r="F196" s="45">
        <f>SUM(F186:F195)</f>
        <v>10900</v>
      </c>
      <c r="G196" s="36"/>
      <c r="I196" s="101">
        <f t="shared" ref="I196:L196" si="41">SUM(I186:I195)</f>
        <v>36168</v>
      </c>
      <c r="J196" s="101">
        <f t="shared" si="41"/>
        <v>438</v>
      </c>
      <c r="K196" s="101">
        <f t="shared" si="41"/>
        <v>0</v>
      </c>
      <c r="L196" s="101">
        <f t="shared" si="41"/>
        <v>0</v>
      </c>
      <c r="M196" s="194">
        <f t="shared" ref="M196" si="42">SUM(M186:M195)</f>
        <v>36606</v>
      </c>
    </row>
    <row r="197" spans="1:13" x14ac:dyDescent="0.2">
      <c r="A197" s="37"/>
      <c r="B197" s="37"/>
      <c r="C197" s="163"/>
      <c r="D197" s="210"/>
      <c r="E197" s="200"/>
      <c r="F197" s="106"/>
      <c r="G197" s="37"/>
      <c r="H197" s="37"/>
      <c r="I197" s="108"/>
      <c r="J197" s="108"/>
      <c r="K197" s="108"/>
      <c r="L197" s="108"/>
      <c r="M197" s="197"/>
    </row>
    <row r="198" spans="1:13" s="10" customFormat="1" x14ac:dyDescent="0.2">
      <c r="A198" s="58"/>
      <c r="B198" s="58" t="s">
        <v>47</v>
      </c>
      <c r="C198" s="161"/>
      <c r="D198" s="203"/>
      <c r="E198" s="199"/>
      <c r="F198" s="45">
        <f>F20+F28+F35+F46+F54+F69+F75+F84+F95+F111+F117+F127+F136+F153+F170+F176+F184+F196</f>
        <v>254386</v>
      </c>
      <c r="G198" s="58"/>
      <c r="H198" s="58"/>
      <c r="I198" s="101">
        <f>I20+I28+I35+I46+I54+I69+I75+I84+I95+I111+I117+I127+I136+I153+I170+I176+I184+I196</f>
        <v>229881</v>
      </c>
      <c r="J198" s="101">
        <f>J20+J28+J35+J46+J54+J69+J75+J84+J95+J111+J117+J127+J136+J153+J170+J176+J184+J196</f>
        <v>438</v>
      </c>
      <c r="K198" s="101">
        <f>K20+K28+K35+K46+K54+K69+K75+K84+K95+K111+K117+K127+K136+K153+K170+K176+K184+K196</f>
        <v>0</v>
      </c>
      <c r="L198" s="101">
        <f>L20+L28+L35+L46+L54+L69+L75+L84+L95+L111+L117+L127+L136+L153+L170+L176+L184+L196</f>
        <v>1880</v>
      </c>
      <c r="M198" s="194">
        <f>M20+M28+M35+M46+M54+M69+M75+M84+M95+M111+M117+M127+M136+M153+M170+M176+M184+M196</f>
        <v>232199</v>
      </c>
    </row>
    <row r="199" spans="1:13" s="10" customFormat="1" x14ac:dyDescent="0.2">
      <c r="A199" s="46"/>
      <c r="B199" s="46"/>
      <c r="C199" s="151"/>
      <c r="D199" s="46"/>
      <c r="E199" s="46"/>
      <c r="F199" s="125"/>
      <c r="G199" s="46"/>
      <c r="H199" s="46"/>
      <c r="I199" s="126"/>
      <c r="J199" s="126"/>
      <c r="K199" s="126"/>
      <c r="L199" s="126"/>
      <c r="M199" s="7" t="str">
        <f>IF(M198-SUM(I198:L198)=0,"        ^",M198-SUM(I198:L198))</f>
        <v xml:space="preserve">        ^</v>
      </c>
    </row>
    <row r="200" spans="1:13" x14ac:dyDescent="0.2">
      <c r="A200" s="22"/>
      <c r="B200" s="22"/>
      <c r="D200" s="22"/>
      <c r="E200" s="22"/>
      <c r="F200" s="66"/>
      <c r="G200" s="22"/>
      <c r="H200" s="22"/>
      <c r="I200" s="66"/>
      <c r="J200" s="66"/>
      <c r="K200" s="66"/>
      <c r="L200" s="66"/>
      <c r="M200" s="79"/>
    </row>
    <row r="201" spans="1:13" x14ac:dyDescent="0.2">
      <c r="A201" s="22"/>
      <c r="B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x14ac:dyDescent="0.2">
      <c r="A202" s="22"/>
      <c r="B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x14ac:dyDescent="0.2">
      <c r="A203" s="22"/>
      <c r="B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x14ac:dyDescent="0.2">
      <c r="A204" s="22"/>
      <c r="B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x14ac:dyDescent="0.2">
      <c r="A205" s="22"/>
      <c r="B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x14ac:dyDescent="0.2">
      <c r="A206" s="22"/>
      <c r="B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x14ac:dyDescent="0.2">
      <c r="A207" s="22"/>
      <c r="B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x14ac:dyDescent="0.2">
      <c r="A208" s="22"/>
      <c r="B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x14ac:dyDescent="0.2">
      <c r="A209" s="22"/>
      <c r="B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x14ac:dyDescent="0.2">
      <c r="A210" s="22"/>
      <c r="B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x14ac:dyDescent="0.2">
      <c r="A211" s="22"/>
      <c r="B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x14ac:dyDescent="0.2">
      <c r="A212" s="22"/>
      <c r="B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x14ac:dyDescent="0.2">
      <c r="A213" s="22"/>
      <c r="B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x14ac:dyDescent="0.2">
      <c r="A214" s="22"/>
      <c r="B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x14ac:dyDescent="0.2">
      <c r="A215" s="22"/>
      <c r="B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x14ac:dyDescent="0.2">
      <c r="A216" s="22"/>
      <c r="B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x14ac:dyDescent="0.2">
      <c r="A217" s="22"/>
      <c r="B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</sheetData>
  <mergeCells count="2">
    <mergeCell ref="I1:M1"/>
    <mergeCell ref="I2:M2"/>
  </mergeCells>
  <pageMargins left="0.23622047244094491" right="0.23622047244094491" top="0.51181102362204722" bottom="0.51181102362204722" header="0.31496062992125984" footer="0.31496062992125984"/>
  <pageSetup paperSize="9" orientation="landscape" r:id="rId1"/>
  <headerFooter>
    <oddHeader>&amp;L&amp;"Aptos,Bold"Melksham Town Council&amp;C&amp;"Aptos,Bold"Fixed Asset Register</oddHeader>
    <oddFooter>&amp;L&amp;"Aptos,Regular"&amp;8&amp;F&amp;C&amp;"Aptos,Regular"&amp;8Printed &amp;D&amp;R&amp;"Aptos,Regular"&amp;8Page 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</sheetPr>
  <dimension ref="A1:M117"/>
  <sheetViews>
    <sheetView workbookViewId="0">
      <pane ySplit="3" topLeftCell="A43" activePane="bottomLeft" state="frozen"/>
      <selection activeCell="J23" sqref="J23"/>
      <selection pane="bottomLeft" activeCell="M63" sqref="M63"/>
    </sheetView>
  </sheetViews>
  <sheetFormatPr defaultColWidth="8.83203125" defaultRowHeight="13.5" x14ac:dyDescent="0.2"/>
  <cols>
    <col min="1" max="1" width="5.83203125" style="2" customWidth="1"/>
    <col min="2" max="2" width="39" style="2" customWidth="1"/>
    <col min="3" max="3" width="4" style="31" customWidth="1"/>
    <col min="4" max="4" width="11.5" style="2" customWidth="1"/>
    <col min="5" max="5" width="8.83203125" style="2" customWidth="1"/>
    <col min="6" max="6" width="11.1640625" style="2" customWidth="1"/>
    <col min="7" max="7" width="18.83203125" style="2" customWidth="1"/>
    <col min="8" max="8" width="7.83203125" style="2" customWidth="1"/>
    <col min="9" max="11" width="9.83203125" style="2" customWidth="1"/>
    <col min="12" max="12" width="11.1640625" style="2" customWidth="1"/>
    <col min="13" max="13" width="9.83203125" style="2" customWidth="1"/>
    <col min="14" max="16384" width="8.83203125" style="2"/>
  </cols>
  <sheetData>
    <row r="1" spans="1:13" ht="20.45" customHeight="1" x14ac:dyDescent="0.2">
      <c r="A1" s="39" t="s">
        <v>455</v>
      </c>
      <c r="B1" s="1"/>
      <c r="C1" s="15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8.9" customHeight="1" x14ac:dyDescent="0.2">
      <c r="A2" s="48" t="s">
        <v>306</v>
      </c>
      <c r="B2" s="49" t="s">
        <v>1</v>
      </c>
      <c r="C2" s="50" t="s">
        <v>453</v>
      </c>
      <c r="D2" s="50" t="s">
        <v>520</v>
      </c>
      <c r="E2" s="50" t="s">
        <v>2</v>
      </c>
      <c r="F2" s="51" t="s">
        <v>307</v>
      </c>
      <c r="G2" s="50" t="s">
        <v>3</v>
      </c>
      <c r="H2" s="51" t="s">
        <v>13</v>
      </c>
      <c r="I2" s="212" t="s">
        <v>474</v>
      </c>
      <c r="J2" s="213"/>
      <c r="K2" s="213"/>
      <c r="L2" s="213"/>
      <c r="M2" s="214"/>
    </row>
    <row r="3" spans="1:13" ht="14.45" customHeight="1" x14ac:dyDescent="0.2">
      <c r="A3" s="52"/>
      <c r="B3" s="53"/>
      <c r="C3" s="54"/>
      <c r="D3" s="54"/>
      <c r="E3" s="55"/>
      <c r="F3" s="54"/>
      <c r="G3" s="55"/>
      <c r="H3" s="56"/>
      <c r="I3" s="142" t="s">
        <v>4</v>
      </c>
      <c r="J3" s="145" t="s">
        <v>485</v>
      </c>
      <c r="K3" s="145" t="s">
        <v>486</v>
      </c>
      <c r="L3" s="145" t="s">
        <v>423</v>
      </c>
      <c r="M3" s="142" t="s">
        <v>5</v>
      </c>
    </row>
    <row r="4" spans="1:13" ht="15.75" customHeight="1" x14ac:dyDescent="0.25">
      <c r="A4" s="35"/>
      <c r="B4" s="36" t="s">
        <v>395</v>
      </c>
      <c r="C4" s="153">
        <v>1</v>
      </c>
      <c r="D4" s="36"/>
      <c r="E4" s="36"/>
      <c r="F4" s="109"/>
      <c r="G4" s="36"/>
      <c r="H4" s="36"/>
      <c r="I4" s="89">
        <v>1670</v>
      </c>
      <c r="J4" s="88"/>
      <c r="K4" s="88"/>
      <c r="L4" s="88"/>
      <c r="M4" s="98">
        <f>SUM(I4:L4)</f>
        <v>1670</v>
      </c>
    </row>
    <row r="5" spans="1:13" ht="12" customHeight="1" x14ac:dyDescent="0.25">
      <c r="A5" s="35"/>
      <c r="B5" s="69" t="s">
        <v>393</v>
      </c>
      <c r="C5" s="153">
        <v>1</v>
      </c>
      <c r="D5" s="36"/>
      <c r="E5" s="36"/>
      <c r="F5" s="98"/>
      <c r="G5" s="36"/>
      <c r="H5" s="36"/>
      <c r="I5" s="89">
        <v>380</v>
      </c>
      <c r="J5" s="88"/>
      <c r="K5" s="88"/>
      <c r="L5" s="88"/>
      <c r="M5" s="98">
        <f t="shared" ref="M5:M19" si="0">SUM(I5:L5)</f>
        <v>380</v>
      </c>
    </row>
    <row r="6" spans="1:13" ht="12" customHeight="1" x14ac:dyDescent="0.25">
      <c r="A6" s="35"/>
      <c r="B6" s="36" t="s">
        <v>396</v>
      </c>
      <c r="C6" s="153">
        <v>1</v>
      </c>
      <c r="D6" s="36"/>
      <c r="E6" s="36"/>
      <c r="F6" s="98"/>
      <c r="G6" s="36"/>
      <c r="H6" s="36"/>
      <c r="I6" s="89">
        <v>659</v>
      </c>
      <c r="J6" s="88"/>
      <c r="K6" s="88"/>
      <c r="L6" s="88"/>
      <c r="M6" s="98">
        <f t="shared" si="0"/>
        <v>659</v>
      </c>
    </row>
    <row r="7" spans="1:13" ht="12" customHeight="1" x14ac:dyDescent="0.25">
      <c r="A7" s="35"/>
      <c r="B7" s="36" t="s">
        <v>397</v>
      </c>
      <c r="C7" s="153">
        <v>1</v>
      </c>
      <c r="D7" s="36"/>
      <c r="E7" s="36"/>
      <c r="F7" s="98"/>
      <c r="G7" s="36"/>
      <c r="H7" s="36"/>
      <c r="I7" s="89">
        <v>994</v>
      </c>
      <c r="J7" s="88"/>
      <c r="K7" s="88"/>
      <c r="L7" s="88"/>
      <c r="M7" s="98">
        <f t="shared" si="0"/>
        <v>994</v>
      </c>
    </row>
    <row r="8" spans="1:13" ht="12" customHeight="1" x14ac:dyDescent="0.25">
      <c r="A8" s="35"/>
      <c r="B8" s="36" t="s">
        <v>398</v>
      </c>
      <c r="C8" s="153">
        <v>1</v>
      </c>
      <c r="D8" s="36"/>
      <c r="E8" s="36"/>
      <c r="F8" s="98"/>
      <c r="G8" s="36"/>
      <c r="H8" s="36"/>
      <c r="I8" s="89">
        <v>708</v>
      </c>
      <c r="J8" s="88"/>
      <c r="K8" s="88"/>
      <c r="L8" s="88"/>
      <c r="M8" s="98">
        <f t="shared" si="0"/>
        <v>708</v>
      </c>
    </row>
    <row r="9" spans="1:13" ht="12" customHeight="1" x14ac:dyDescent="0.25">
      <c r="A9" s="35"/>
      <c r="B9" s="36" t="s">
        <v>399</v>
      </c>
      <c r="C9" s="153">
        <v>1</v>
      </c>
      <c r="D9" s="36"/>
      <c r="E9" s="36"/>
      <c r="F9" s="98"/>
      <c r="G9" s="36"/>
      <c r="H9" s="36"/>
      <c r="I9" s="89">
        <v>581</v>
      </c>
      <c r="J9" s="88"/>
      <c r="K9" s="88"/>
      <c r="L9" s="88"/>
      <c r="M9" s="98">
        <f t="shared" si="0"/>
        <v>581</v>
      </c>
    </row>
    <row r="10" spans="1:13" ht="12" customHeight="1" x14ac:dyDescent="0.25">
      <c r="A10" s="35"/>
      <c r="B10" s="36" t="s">
        <v>400</v>
      </c>
      <c r="C10" s="153">
        <v>1</v>
      </c>
      <c r="D10" s="36"/>
      <c r="E10" s="36"/>
      <c r="F10" s="98"/>
      <c r="G10" s="36"/>
      <c r="H10" s="36"/>
      <c r="I10" s="89">
        <v>9000</v>
      </c>
      <c r="J10" s="88"/>
      <c r="K10" s="88"/>
      <c r="L10" s="88"/>
      <c r="M10" s="98">
        <f t="shared" si="0"/>
        <v>9000</v>
      </c>
    </row>
    <row r="11" spans="1:13" ht="12" customHeight="1" x14ac:dyDescent="0.25">
      <c r="A11" s="35"/>
      <c r="B11" s="36" t="s">
        <v>401</v>
      </c>
      <c r="C11" s="153">
        <v>1</v>
      </c>
      <c r="D11" s="36"/>
      <c r="E11" s="36"/>
      <c r="F11" s="98"/>
      <c r="G11" s="36"/>
      <c r="H11" s="36"/>
      <c r="I11" s="89">
        <v>503</v>
      </c>
      <c r="J11" s="88"/>
      <c r="K11" s="88"/>
      <c r="L11" s="88"/>
      <c r="M11" s="98">
        <f t="shared" si="0"/>
        <v>503</v>
      </c>
    </row>
    <row r="12" spans="1:13" ht="12" customHeight="1" x14ac:dyDescent="0.25">
      <c r="A12" s="35"/>
      <c r="B12" s="36" t="s">
        <v>402</v>
      </c>
      <c r="C12" s="153">
        <v>1</v>
      </c>
      <c r="D12" s="36"/>
      <c r="E12" s="36"/>
      <c r="F12" s="98"/>
      <c r="G12" s="36"/>
      <c r="H12" s="36"/>
      <c r="I12" s="89">
        <v>706</v>
      </c>
      <c r="J12" s="88"/>
      <c r="K12" s="88"/>
      <c r="L12" s="88"/>
      <c r="M12" s="98">
        <f t="shared" si="0"/>
        <v>706</v>
      </c>
    </row>
    <row r="13" spans="1:13" ht="12" customHeight="1" x14ac:dyDescent="0.25">
      <c r="A13" s="35"/>
      <c r="B13" s="36" t="s">
        <v>403</v>
      </c>
      <c r="C13" s="153">
        <v>1</v>
      </c>
      <c r="D13" s="36"/>
      <c r="E13" s="36"/>
      <c r="F13" s="98"/>
      <c r="G13" s="36"/>
      <c r="H13" s="36"/>
      <c r="I13" s="89">
        <v>500</v>
      </c>
      <c r="J13" s="88"/>
      <c r="K13" s="88"/>
      <c r="L13" s="88"/>
      <c r="M13" s="98">
        <f t="shared" si="0"/>
        <v>500</v>
      </c>
    </row>
    <row r="14" spans="1:13" ht="12" customHeight="1" x14ac:dyDescent="0.25">
      <c r="A14" s="35"/>
      <c r="B14" s="36" t="s">
        <v>404</v>
      </c>
      <c r="C14" s="153">
        <v>1</v>
      </c>
      <c r="D14" s="36"/>
      <c r="E14" s="36"/>
      <c r="F14" s="98"/>
      <c r="G14" s="36"/>
      <c r="H14" s="36"/>
      <c r="I14" s="89">
        <v>1147</v>
      </c>
      <c r="J14" s="88"/>
      <c r="K14" s="88"/>
      <c r="L14" s="88"/>
      <c r="M14" s="98">
        <f t="shared" si="0"/>
        <v>1147</v>
      </c>
    </row>
    <row r="15" spans="1:13" ht="12" customHeight="1" x14ac:dyDescent="0.25">
      <c r="A15" s="35"/>
      <c r="B15" s="36" t="s">
        <v>405</v>
      </c>
      <c r="C15" s="153">
        <v>1</v>
      </c>
      <c r="D15" s="36"/>
      <c r="E15" s="36"/>
      <c r="F15" s="98"/>
      <c r="G15" s="36"/>
      <c r="H15" s="36"/>
      <c r="I15" s="89">
        <v>3612</v>
      </c>
      <c r="J15" s="88"/>
      <c r="K15" s="88"/>
      <c r="L15" s="88"/>
      <c r="M15" s="98">
        <f t="shared" si="0"/>
        <v>3612</v>
      </c>
    </row>
    <row r="16" spans="1:13" ht="12" customHeight="1" x14ac:dyDescent="0.25">
      <c r="A16" s="35"/>
      <c r="B16" s="36" t="s">
        <v>406</v>
      </c>
      <c r="C16" s="153">
        <v>1</v>
      </c>
      <c r="D16" s="36"/>
      <c r="E16" s="36"/>
      <c r="F16" s="98"/>
      <c r="G16" s="36"/>
      <c r="H16" s="36"/>
      <c r="I16" s="89">
        <v>5703</v>
      </c>
      <c r="J16" s="88"/>
      <c r="K16" s="88"/>
      <c r="L16" s="88"/>
      <c r="M16" s="98">
        <f t="shared" si="0"/>
        <v>5703</v>
      </c>
    </row>
    <row r="17" spans="1:13" ht="12" customHeight="1" x14ac:dyDescent="0.25">
      <c r="A17" s="35"/>
      <c r="B17" s="36" t="s">
        <v>407</v>
      </c>
      <c r="C17" s="153">
        <v>1</v>
      </c>
      <c r="D17" s="36"/>
      <c r="E17" s="36"/>
      <c r="F17" s="98"/>
      <c r="G17" s="36"/>
      <c r="H17" s="36"/>
      <c r="I17" s="89">
        <v>5679</v>
      </c>
      <c r="J17" s="88"/>
      <c r="K17" s="88"/>
      <c r="L17" s="88"/>
      <c r="M17" s="98">
        <f t="shared" si="0"/>
        <v>5679</v>
      </c>
    </row>
    <row r="18" spans="1:13" ht="12" customHeight="1" x14ac:dyDescent="0.25">
      <c r="A18" s="35"/>
      <c r="B18" s="36" t="s">
        <v>408</v>
      </c>
      <c r="C18" s="153">
        <v>1</v>
      </c>
      <c r="D18" s="36"/>
      <c r="E18" s="36"/>
      <c r="F18" s="98"/>
      <c r="G18" s="36"/>
      <c r="H18" s="36"/>
      <c r="I18" s="89">
        <v>469</v>
      </c>
      <c r="J18" s="88"/>
      <c r="K18" s="88"/>
      <c r="L18" s="88"/>
      <c r="M18" s="98">
        <f t="shared" si="0"/>
        <v>469</v>
      </c>
    </row>
    <row r="19" spans="1:13" x14ac:dyDescent="0.25">
      <c r="A19" s="35"/>
      <c r="B19" s="36" t="s">
        <v>409</v>
      </c>
      <c r="C19" s="153">
        <v>1</v>
      </c>
      <c r="D19" s="36"/>
      <c r="E19" s="36"/>
      <c r="F19" s="98"/>
      <c r="G19" s="36"/>
      <c r="H19" s="36"/>
      <c r="I19" s="89">
        <v>923</v>
      </c>
      <c r="J19" s="88"/>
      <c r="K19" s="88"/>
      <c r="L19" s="88"/>
      <c r="M19" s="98">
        <f t="shared" si="0"/>
        <v>923</v>
      </c>
    </row>
    <row r="20" spans="1:13" x14ac:dyDescent="0.2">
      <c r="A20" s="35"/>
      <c r="B20" s="36"/>
      <c r="C20" s="153"/>
      <c r="D20" s="36"/>
      <c r="E20" s="36"/>
      <c r="F20" s="103"/>
      <c r="G20" s="36"/>
      <c r="H20" s="36"/>
      <c r="I20" s="103"/>
      <c r="J20" s="103"/>
      <c r="K20" s="103"/>
      <c r="L20" s="103"/>
      <c r="M20" s="103"/>
    </row>
    <row r="21" spans="1:13" s="10" customFormat="1" ht="12" customHeight="1" x14ac:dyDescent="0.2">
      <c r="A21" s="70"/>
      <c r="B21" s="71" t="s">
        <v>0</v>
      </c>
      <c r="C21" s="156"/>
      <c r="D21" s="71"/>
      <c r="E21" s="71"/>
      <c r="F21" s="101">
        <f>SUM(F4:F20)</f>
        <v>0</v>
      </c>
      <c r="G21" s="71"/>
      <c r="H21" s="71"/>
      <c r="I21" s="101">
        <f t="shared" ref="I21:M21" si="1">SUM(I4:I20)</f>
        <v>33234</v>
      </c>
      <c r="J21" s="101">
        <f t="shared" si="1"/>
        <v>0</v>
      </c>
      <c r="K21" s="101">
        <f t="shared" si="1"/>
        <v>0</v>
      </c>
      <c r="L21" s="101">
        <f t="shared" si="1"/>
        <v>0</v>
      </c>
      <c r="M21" s="101">
        <f t="shared" si="1"/>
        <v>33234</v>
      </c>
    </row>
    <row r="22" spans="1:13" ht="12" customHeight="1" x14ac:dyDescent="0.2">
      <c r="A22" s="35"/>
      <c r="B22" s="36"/>
      <c r="C22" s="153"/>
      <c r="D22" s="36"/>
      <c r="E22" s="36"/>
      <c r="F22" s="97"/>
      <c r="G22" s="36"/>
      <c r="H22" s="36"/>
      <c r="I22" s="97"/>
      <c r="J22" s="97"/>
      <c r="K22" s="97"/>
      <c r="L22" s="97"/>
      <c r="M22" s="97"/>
    </row>
    <row r="23" spans="1:13" ht="12" customHeight="1" x14ac:dyDescent="0.2">
      <c r="A23" s="35"/>
      <c r="B23" s="71" t="s">
        <v>457</v>
      </c>
      <c r="C23" s="153"/>
      <c r="D23" s="36"/>
      <c r="E23" s="36"/>
      <c r="F23" s="97"/>
      <c r="G23" s="36"/>
      <c r="H23" s="36"/>
      <c r="I23" s="97"/>
      <c r="J23" s="97"/>
      <c r="K23" s="97"/>
      <c r="L23" s="97"/>
      <c r="M23" s="97"/>
    </row>
    <row r="24" spans="1:13" x14ac:dyDescent="0.25">
      <c r="A24" s="35"/>
      <c r="B24" s="69" t="s">
        <v>458</v>
      </c>
      <c r="C24" s="153">
        <v>1</v>
      </c>
      <c r="D24" s="150">
        <v>46036</v>
      </c>
      <c r="E24" s="72" t="s">
        <v>492</v>
      </c>
      <c r="F24" s="97"/>
      <c r="G24" s="36"/>
      <c r="H24" s="36"/>
      <c r="I24" s="89">
        <v>2100</v>
      </c>
      <c r="J24" s="88"/>
      <c r="K24" s="88">
        <v>-2100</v>
      </c>
      <c r="L24" s="148"/>
      <c r="M24" s="98">
        <f t="shared" ref="M24:M25" si="2">SUM(I24:L24)</f>
        <v>0</v>
      </c>
    </row>
    <row r="25" spans="1:13" x14ac:dyDescent="0.25">
      <c r="A25" s="35"/>
      <c r="B25" s="69" t="s">
        <v>459</v>
      </c>
      <c r="C25" s="153">
        <v>1</v>
      </c>
      <c r="D25" s="36"/>
      <c r="E25" s="36"/>
      <c r="F25" s="97"/>
      <c r="G25" s="36"/>
      <c r="H25" s="36"/>
      <c r="I25" s="89">
        <v>1580</v>
      </c>
      <c r="J25" s="88"/>
      <c r="K25" s="88"/>
      <c r="L25" s="88"/>
      <c r="M25" s="98">
        <f t="shared" si="2"/>
        <v>1580</v>
      </c>
    </row>
    <row r="26" spans="1:13" x14ac:dyDescent="0.2">
      <c r="A26" s="35"/>
      <c r="B26" s="69"/>
      <c r="C26" s="153"/>
      <c r="D26" s="36"/>
      <c r="E26" s="36"/>
      <c r="F26" s="100"/>
      <c r="G26" s="36"/>
      <c r="H26" s="36"/>
      <c r="I26" s="100"/>
      <c r="J26" s="100"/>
      <c r="K26" s="100"/>
      <c r="L26" s="100"/>
      <c r="M26" s="100"/>
    </row>
    <row r="27" spans="1:13" s="10" customFormat="1" ht="12" customHeight="1" x14ac:dyDescent="0.2">
      <c r="A27" s="70"/>
      <c r="B27" s="71" t="s">
        <v>0</v>
      </c>
      <c r="C27" s="156"/>
      <c r="D27" s="71"/>
      <c r="E27" s="71"/>
      <c r="F27" s="101">
        <f>SUM(F23:F26)</f>
        <v>0</v>
      </c>
      <c r="G27" s="71"/>
      <c r="H27" s="71"/>
      <c r="I27" s="101">
        <f t="shared" ref="I27:M27" si="3">SUM(I23:I26)</f>
        <v>3680</v>
      </c>
      <c r="J27" s="101">
        <f t="shared" si="3"/>
        <v>0</v>
      </c>
      <c r="K27" s="101">
        <f t="shared" si="3"/>
        <v>-2100</v>
      </c>
      <c r="L27" s="101">
        <f t="shared" si="3"/>
        <v>0</v>
      </c>
      <c r="M27" s="101">
        <f t="shared" si="3"/>
        <v>1580</v>
      </c>
    </row>
    <row r="28" spans="1:13" ht="12" customHeight="1" x14ac:dyDescent="0.2">
      <c r="A28" s="35"/>
      <c r="B28" s="36"/>
      <c r="C28" s="153"/>
      <c r="D28" s="36"/>
      <c r="E28" s="36"/>
      <c r="F28" s="97"/>
      <c r="G28" s="36"/>
      <c r="H28" s="36"/>
      <c r="I28" s="97"/>
      <c r="J28" s="97"/>
      <c r="K28" s="97"/>
      <c r="L28" s="97"/>
      <c r="M28" s="97"/>
    </row>
    <row r="29" spans="1:13" x14ac:dyDescent="0.2">
      <c r="A29" s="35"/>
      <c r="B29" s="71" t="s">
        <v>456</v>
      </c>
      <c r="C29" s="153"/>
      <c r="D29" s="36"/>
      <c r="E29" s="36"/>
      <c r="F29" s="97"/>
      <c r="G29" s="36"/>
      <c r="H29" s="36"/>
      <c r="I29" s="97"/>
      <c r="J29" s="97"/>
      <c r="K29" s="97"/>
      <c r="L29" s="97"/>
      <c r="M29" s="97"/>
    </row>
    <row r="30" spans="1:13" ht="12" customHeight="1" x14ac:dyDescent="0.2">
      <c r="A30" s="35"/>
      <c r="B30" s="36"/>
      <c r="C30" s="153"/>
      <c r="D30" s="36"/>
      <c r="E30" s="36"/>
      <c r="F30" s="100"/>
      <c r="G30" s="36"/>
      <c r="H30" s="36"/>
      <c r="I30" s="100"/>
      <c r="J30" s="100"/>
      <c r="K30" s="100"/>
      <c r="L30" s="100"/>
      <c r="M30" s="100"/>
    </row>
    <row r="31" spans="1:13" s="10" customFormat="1" ht="12" customHeight="1" x14ac:dyDescent="0.2">
      <c r="A31" s="70"/>
      <c r="B31" s="71" t="s">
        <v>0</v>
      </c>
      <c r="C31" s="156"/>
      <c r="D31" s="71"/>
      <c r="E31" s="71"/>
      <c r="F31" s="101">
        <f>SUM(F29:F30)</f>
        <v>0</v>
      </c>
      <c r="G31" s="71"/>
      <c r="H31" s="71"/>
      <c r="I31" s="101">
        <f t="shared" ref="I31:M31" si="4">SUM(I29:I30)</f>
        <v>0</v>
      </c>
      <c r="J31" s="101">
        <f t="shared" si="4"/>
        <v>0</v>
      </c>
      <c r="K31" s="101">
        <f t="shared" si="4"/>
        <v>0</v>
      </c>
      <c r="L31" s="101">
        <f t="shared" si="4"/>
        <v>0</v>
      </c>
      <c r="M31" s="101">
        <f t="shared" si="4"/>
        <v>0</v>
      </c>
    </row>
    <row r="32" spans="1:13" ht="12" customHeight="1" x14ac:dyDescent="0.2">
      <c r="A32" s="35"/>
      <c r="B32" s="36"/>
      <c r="C32" s="153"/>
      <c r="D32" s="36"/>
      <c r="E32" s="36"/>
      <c r="F32" s="97"/>
      <c r="G32" s="36"/>
      <c r="H32" s="36"/>
      <c r="I32" s="97"/>
      <c r="J32" s="97"/>
      <c r="K32" s="97"/>
      <c r="L32" s="97"/>
      <c r="M32" s="97"/>
    </row>
    <row r="33" spans="1:13" x14ac:dyDescent="0.25">
      <c r="A33" s="35"/>
      <c r="B33" s="73" t="s">
        <v>461</v>
      </c>
      <c r="C33" s="157"/>
      <c r="D33" s="36"/>
      <c r="E33" s="36"/>
      <c r="F33" s="97"/>
      <c r="G33" s="36"/>
      <c r="H33" s="36"/>
      <c r="I33" s="97"/>
      <c r="J33" s="97"/>
      <c r="K33" s="97"/>
      <c r="L33" s="97"/>
      <c r="M33" s="97"/>
    </row>
    <row r="34" spans="1:13" x14ac:dyDescent="0.25">
      <c r="A34" s="35"/>
      <c r="B34" s="73" t="s">
        <v>460</v>
      </c>
      <c r="C34" s="157">
        <v>2</v>
      </c>
      <c r="D34" s="36"/>
      <c r="E34" s="36"/>
      <c r="F34" s="97"/>
      <c r="G34" s="36"/>
      <c r="H34" s="36"/>
      <c r="I34" s="89">
        <v>354</v>
      </c>
      <c r="J34" s="88"/>
      <c r="K34" s="88"/>
      <c r="L34" s="88"/>
      <c r="M34" s="98">
        <f t="shared" ref="M34:M44" si="5">SUM(I34:L34)</f>
        <v>354</v>
      </c>
    </row>
    <row r="35" spans="1:13" ht="12" customHeight="1" x14ac:dyDescent="0.25">
      <c r="A35" s="35"/>
      <c r="B35" s="69" t="s">
        <v>394</v>
      </c>
      <c r="C35" s="153">
        <v>1</v>
      </c>
      <c r="D35" s="36"/>
      <c r="E35" s="36"/>
      <c r="F35" s="98"/>
      <c r="G35" s="36"/>
      <c r="H35" s="36"/>
      <c r="I35" s="89">
        <v>300</v>
      </c>
      <c r="J35" s="88"/>
      <c r="K35" s="88"/>
      <c r="L35" s="88"/>
      <c r="M35" s="98">
        <f t="shared" si="5"/>
        <v>300</v>
      </c>
    </row>
    <row r="36" spans="1:13" ht="12" customHeight="1" x14ac:dyDescent="0.25">
      <c r="A36" s="35"/>
      <c r="B36" s="36" t="s">
        <v>410</v>
      </c>
      <c r="C36" s="153">
        <v>1</v>
      </c>
      <c r="D36" s="36"/>
      <c r="E36" s="36"/>
      <c r="F36" s="98"/>
      <c r="G36" s="36"/>
      <c r="H36" s="36"/>
      <c r="I36" s="89">
        <v>400</v>
      </c>
      <c r="J36" s="88"/>
      <c r="K36" s="88"/>
      <c r="L36" s="88"/>
      <c r="M36" s="98">
        <f t="shared" si="5"/>
        <v>400</v>
      </c>
    </row>
    <row r="37" spans="1:13" ht="12" customHeight="1" x14ac:dyDescent="0.25">
      <c r="A37" s="35"/>
      <c r="B37" s="69" t="s">
        <v>192</v>
      </c>
      <c r="C37" s="153">
        <v>1</v>
      </c>
      <c r="D37" s="36"/>
      <c r="E37" s="36"/>
      <c r="F37" s="98"/>
      <c r="G37" s="36"/>
      <c r="H37" s="36"/>
      <c r="I37" s="89">
        <v>350</v>
      </c>
      <c r="J37" s="88"/>
      <c r="K37" s="88"/>
      <c r="L37" s="88"/>
      <c r="M37" s="98">
        <f t="shared" si="5"/>
        <v>350</v>
      </c>
    </row>
    <row r="38" spans="1:13" ht="12" customHeight="1" x14ac:dyDescent="0.25">
      <c r="A38" s="35"/>
      <c r="B38" s="36" t="s">
        <v>411</v>
      </c>
      <c r="C38" s="153">
        <v>1</v>
      </c>
      <c r="D38" s="36"/>
      <c r="E38" s="36"/>
      <c r="F38" s="98"/>
      <c r="G38" s="36"/>
      <c r="H38" s="36"/>
      <c r="I38" s="89">
        <v>300</v>
      </c>
      <c r="J38" s="88"/>
      <c r="K38" s="88"/>
      <c r="L38" s="88"/>
      <c r="M38" s="98">
        <f t="shared" si="5"/>
        <v>300</v>
      </c>
    </row>
    <row r="39" spans="1:13" ht="12" customHeight="1" x14ac:dyDescent="0.25">
      <c r="A39" s="35"/>
      <c r="B39" s="36" t="s">
        <v>412</v>
      </c>
      <c r="C39" s="153">
        <v>1</v>
      </c>
      <c r="D39" s="36"/>
      <c r="E39" s="36"/>
      <c r="F39" s="98"/>
      <c r="G39" s="36"/>
      <c r="H39" s="36"/>
      <c r="I39" s="89">
        <v>150</v>
      </c>
      <c r="J39" s="88"/>
      <c r="K39" s="88"/>
      <c r="L39" s="88"/>
      <c r="M39" s="98">
        <f t="shared" si="5"/>
        <v>150</v>
      </c>
    </row>
    <row r="40" spans="1:13" ht="12" customHeight="1" x14ac:dyDescent="0.25">
      <c r="A40" s="35"/>
      <c r="B40" s="36" t="s">
        <v>413</v>
      </c>
      <c r="C40" s="153">
        <v>1</v>
      </c>
      <c r="D40" s="36"/>
      <c r="E40" s="36"/>
      <c r="F40" s="98"/>
      <c r="G40" s="36"/>
      <c r="H40" s="36"/>
      <c r="I40" s="89">
        <v>170</v>
      </c>
      <c r="J40" s="88"/>
      <c r="K40" s="88"/>
      <c r="L40" s="88"/>
      <c r="M40" s="98">
        <f t="shared" si="5"/>
        <v>170</v>
      </c>
    </row>
    <row r="41" spans="1:13" ht="12" customHeight="1" x14ac:dyDescent="0.25">
      <c r="A41" s="35"/>
      <c r="B41" s="36" t="s">
        <v>414</v>
      </c>
      <c r="C41" s="153">
        <v>1</v>
      </c>
      <c r="D41" s="74"/>
      <c r="E41" s="36"/>
      <c r="F41" s="98"/>
      <c r="G41" s="74"/>
      <c r="H41" s="36"/>
      <c r="I41" s="89">
        <v>400</v>
      </c>
      <c r="J41" s="88"/>
      <c r="K41" s="88"/>
      <c r="L41" s="88"/>
      <c r="M41" s="98">
        <f t="shared" si="5"/>
        <v>400</v>
      </c>
    </row>
    <row r="42" spans="1:13" ht="12" customHeight="1" x14ac:dyDescent="0.25">
      <c r="A42" s="35"/>
      <c r="B42" s="36" t="s">
        <v>415</v>
      </c>
      <c r="C42" s="153">
        <v>1</v>
      </c>
      <c r="D42" s="74"/>
      <c r="E42" s="36"/>
      <c r="F42" s="98"/>
      <c r="G42" s="74"/>
      <c r="H42" s="36"/>
      <c r="I42" s="89">
        <v>170</v>
      </c>
      <c r="J42" s="88"/>
      <c r="K42" s="88"/>
      <c r="L42" s="88"/>
      <c r="M42" s="98">
        <f t="shared" si="5"/>
        <v>170</v>
      </c>
    </row>
    <row r="43" spans="1:13" ht="12" customHeight="1" x14ac:dyDescent="0.25">
      <c r="A43" s="35"/>
      <c r="B43" s="36" t="s">
        <v>416</v>
      </c>
      <c r="C43" s="153">
        <v>1</v>
      </c>
      <c r="D43" s="74"/>
      <c r="E43" s="36"/>
      <c r="F43" s="98"/>
      <c r="G43" s="74"/>
      <c r="H43" s="36"/>
      <c r="I43" s="89">
        <v>82</v>
      </c>
      <c r="J43" s="88"/>
      <c r="K43" s="88"/>
      <c r="L43" s="88"/>
      <c r="M43" s="98">
        <f t="shared" si="5"/>
        <v>82</v>
      </c>
    </row>
    <row r="44" spans="1:13" x14ac:dyDescent="0.25">
      <c r="A44" s="35"/>
      <c r="B44" s="69" t="s">
        <v>462</v>
      </c>
      <c r="C44" s="153">
        <v>1</v>
      </c>
      <c r="D44" s="36"/>
      <c r="E44" s="36"/>
      <c r="F44" s="97"/>
      <c r="G44" s="36"/>
      <c r="H44" s="36"/>
      <c r="I44" s="89">
        <v>200</v>
      </c>
      <c r="J44" s="88"/>
      <c r="K44" s="88"/>
      <c r="L44" s="88"/>
      <c r="M44" s="98">
        <f t="shared" si="5"/>
        <v>200</v>
      </c>
    </row>
    <row r="45" spans="1:13" x14ac:dyDescent="0.2">
      <c r="A45" s="35"/>
      <c r="B45" s="36"/>
      <c r="C45" s="153"/>
      <c r="D45" s="36"/>
      <c r="E45" s="36"/>
      <c r="F45" s="100"/>
      <c r="G45" s="36"/>
      <c r="H45" s="36"/>
      <c r="I45" s="100"/>
      <c r="J45" s="100"/>
      <c r="K45" s="100"/>
      <c r="L45" s="100"/>
      <c r="M45" s="98"/>
    </row>
    <row r="46" spans="1:13" ht="12" customHeight="1" x14ac:dyDescent="0.25">
      <c r="A46" s="26"/>
      <c r="B46" s="63" t="s">
        <v>470</v>
      </c>
      <c r="C46" s="158"/>
      <c r="D46" s="61"/>
      <c r="E46" s="24"/>
      <c r="F46" s="101">
        <f>SUM(F33:F45)</f>
        <v>0</v>
      </c>
      <c r="G46" s="61"/>
      <c r="H46" s="24"/>
      <c r="I46" s="101">
        <f t="shared" ref="I46:L46" si="6">SUM(I33:I45)</f>
        <v>2876</v>
      </c>
      <c r="J46" s="101">
        <f t="shared" si="6"/>
        <v>0</v>
      </c>
      <c r="K46" s="101">
        <f t="shared" si="6"/>
        <v>0</v>
      </c>
      <c r="L46" s="101">
        <f t="shared" si="6"/>
        <v>0</v>
      </c>
      <c r="M46" s="101">
        <f>SUM(M33:M45)</f>
        <v>2876</v>
      </c>
    </row>
    <row r="47" spans="1:13" ht="12" customHeight="1" x14ac:dyDescent="0.2">
      <c r="A47" s="35"/>
      <c r="B47" s="36"/>
      <c r="C47" s="153"/>
      <c r="D47" s="36"/>
      <c r="E47" s="36"/>
      <c r="F47" s="97"/>
      <c r="G47" s="36"/>
      <c r="H47" s="36"/>
      <c r="I47" s="97"/>
      <c r="J47" s="97"/>
      <c r="K47" s="97"/>
      <c r="L47" s="97"/>
      <c r="M47" s="97"/>
    </row>
    <row r="48" spans="1:13" ht="12" customHeight="1" x14ac:dyDescent="0.2">
      <c r="A48" s="35"/>
      <c r="B48" s="71" t="s">
        <v>463</v>
      </c>
      <c r="C48" s="153"/>
      <c r="D48" s="36"/>
      <c r="E48" s="36"/>
      <c r="F48" s="97"/>
      <c r="G48" s="36"/>
      <c r="H48" s="36"/>
      <c r="I48" s="97"/>
      <c r="J48" s="97"/>
      <c r="K48" s="97"/>
      <c r="L48" s="97"/>
      <c r="M48" s="97"/>
    </row>
    <row r="49" spans="1:13" x14ac:dyDescent="0.25">
      <c r="A49" s="35"/>
      <c r="B49" s="36" t="s">
        <v>464</v>
      </c>
      <c r="C49" s="153"/>
      <c r="D49" s="36"/>
      <c r="E49" s="36"/>
      <c r="F49" s="97"/>
      <c r="G49" s="36"/>
      <c r="H49" s="36"/>
      <c r="I49" s="89">
        <v>1000</v>
      </c>
      <c r="J49" s="88"/>
      <c r="K49" s="88"/>
      <c r="L49" s="88"/>
      <c r="M49" s="98">
        <f t="shared" ref="M49" si="7">SUM(I49:L49)</f>
        <v>1000</v>
      </c>
    </row>
    <row r="50" spans="1:13" x14ac:dyDescent="0.25">
      <c r="A50" s="26"/>
      <c r="B50" s="24"/>
      <c r="C50" s="157"/>
      <c r="D50" s="68"/>
      <c r="E50" s="24"/>
      <c r="F50" s="99"/>
      <c r="G50" s="61"/>
      <c r="H50" s="24"/>
      <c r="I50" s="99"/>
      <c r="J50" s="99"/>
      <c r="K50" s="99"/>
      <c r="L50" s="99"/>
      <c r="M50" s="99"/>
    </row>
    <row r="51" spans="1:13" ht="12" customHeight="1" x14ac:dyDescent="0.25">
      <c r="A51" s="35"/>
      <c r="B51" s="63" t="s">
        <v>470</v>
      </c>
      <c r="C51" s="153"/>
      <c r="D51" s="36"/>
      <c r="E51" s="36"/>
      <c r="F51" s="101">
        <f>SUM(F48:F50)</f>
        <v>0</v>
      </c>
      <c r="G51" s="36"/>
      <c r="H51" s="36"/>
      <c r="I51" s="101">
        <f>SUM(I48:I50)</f>
        <v>1000</v>
      </c>
      <c r="J51" s="101">
        <f t="shared" ref="J51:M51" si="8">SUM(J48:J50)</f>
        <v>0</v>
      </c>
      <c r="K51" s="101">
        <f t="shared" si="8"/>
        <v>0</v>
      </c>
      <c r="L51" s="101">
        <f t="shared" si="8"/>
        <v>0</v>
      </c>
      <c r="M51" s="101">
        <f t="shared" si="8"/>
        <v>1000</v>
      </c>
    </row>
    <row r="52" spans="1:13" ht="12" customHeight="1" x14ac:dyDescent="0.2">
      <c r="A52" s="26"/>
      <c r="B52" s="24"/>
      <c r="C52" s="153"/>
      <c r="D52" s="24"/>
      <c r="E52" s="24"/>
      <c r="F52" s="110"/>
      <c r="G52" s="24"/>
      <c r="H52" s="24"/>
      <c r="I52" s="110"/>
      <c r="J52" s="110"/>
      <c r="K52" s="110"/>
      <c r="L52" s="110"/>
      <c r="M52" s="110"/>
    </row>
    <row r="53" spans="1:13" x14ac:dyDescent="0.25">
      <c r="A53" s="26"/>
      <c r="B53" s="62" t="s">
        <v>465</v>
      </c>
      <c r="C53" s="157"/>
      <c r="D53" s="68"/>
      <c r="E53" s="24"/>
      <c r="F53" s="111"/>
      <c r="G53" s="61"/>
      <c r="H53" s="25"/>
      <c r="I53" s="111"/>
      <c r="J53" s="111"/>
      <c r="K53" s="111"/>
      <c r="L53" s="111"/>
      <c r="M53" s="111"/>
    </row>
    <row r="54" spans="1:13" x14ac:dyDescent="0.25">
      <c r="A54" s="26"/>
      <c r="B54" s="60" t="s">
        <v>468</v>
      </c>
      <c r="C54" s="157"/>
      <c r="D54" s="68"/>
      <c r="E54" s="24"/>
      <c r="F54" s="111"/>
      <c r="G54" s="61"/>
      <c r="H54" s="25"/>
      <c r="I54" s="89">
        <v>9000</v>
      </c>
      <c r="J54" s="88"/>
      <c r="K54" s="88"/>
      <c r="L54" s="88"/>
      <c r="M54" s="98">
        <f t="shared" ref="M54:M57" si="9">SUM(I54:L54)</f>
        <v>9000</v>
      </c>
    </row>
    <row r="55" spans="1:13" x14ac:dyDescent="0.25">
      <c r="A55" s="26"/>
      <c r="B55" s="60" t="s">
        <v>469</v>
      </c>
      <c r="C55" s="157"/>
      <c r="D55" s="68"/>
      <c r="E55" s="24"/>
      <c r="F55" s="111"/>
      <c r="G55" s="61"/>
      <c r="H55" s="25"/>
      <c r="I55" s="89">
        <v>7000</v>
      </c>
      <c r="J55" s="88"/>
      <c r="K55" s="88"/>
      <c r="L55" s="88"/>
      <c r="M55" s="98">
        <f t="shared" si="9"/>
        <v>7000</v>
      </c>
    </row>
    <row r="56" spans="1:13" x14ac:dyDescent="0.25">
      <c r="A56" s="26"/>
      <c r="B56" s="69" t="s">
        <v>466</v>
      </c>
      <c r="C56" s="157">
        <v>2</v>
      </c>
      <c r="D56" s="77">
        <v>45072</v>
      </c>
      <c r="E56" s="24"/>
      <c r="F56" s="111"/>
      <c r="G56" s="24" t="s">
        <v>417</v>
      </c>
      <c r="H56" s="25"/>
      <c r="I56" s="89">
        <v>13080</v>
      </c>
      <c r="J56" s="88"/>
      <c r="K56" s="88"/>
      <c r="L56" s="88"/>
      <c r="M56" s="98">
        <f t="shared" ref="M56" si="10">SUM(I56:L56)</f>
        <v>13080</v>
      </c>
    </row>
    <row r="57" spans="1:13" x14ac:dyDescent="0.25">
      <c r="A57" s="26"/>
      <c r="B57" s="60" t="s">
        <v>467</v>
      </c>
      <c r="C57" s="157"/>
      <c r="D57" s="77">
        <v>45596</v>
      </c>
      <c r="E57" s="24"/>
      <c r="F57" s="111"/>
      <c r="G57" s="61" t="s">
        <v>505</v>
      </c>
      <c r="H57" s="25"/>
      <c r="I57" s="89">
        <v>31262</v>
      </c>
      <c r="J57" s="88"/>
      <c r="K57" s="88"/>
      <c r="L57" s="88"/>
      <c r="M57" s="98">
        <f t="shared" si="9"/>
        <v>31262</v>
      </c>
    </row>
    <row r="58" spans="1:13" x14ac:dyDescent="0.25">
      <c r="A58" s="26"/>
      <c r="B58" s="24"/>
      <c r="C58" s="157"/>
      <c r="D58" s="68"/>
      <c r="E58" s="24"/>
      <c r="F58" s="99"/>
      <c r="G58" s="61"/>
      <c r="H58" s="24"/>
      <c r="I58" s="99"/>
      <c r="J58" s="99"/>
      <c r="K58" s="99"/>
      <c r="L58" s="99"/>
      <c r="M58" s="99"/>
    </row>
    <row r="59" spans="1:13" ht="12" customHeight="1" x14ac:dyDescent="0.25">
      <c r="A59" s="26"/>
      <c r="B59" s="63" t="s">
        <v>470</v>
      </c>
      <c r="C59" s="158"/>
      <c r="D59" s="61"/>
      <c r="E59" s="24"/>
      <c r="F59" s="101">
        <f>SUM(F53:F58)</f>
        <v>0</v>
      </c>
      <c r="G59" s="61"/>
      <c r="H59" s="24"/>
      <c r="I59" s="101">
        <f t="shared" ref="I59:M59" si="11">SUM(I53:I58)</f>
        <v>60342</v>
      </c>
      <c r="J59" s="101">
        <f t="shared" si="11"/>
        <v>0</v>
      </c>
      <c r="K59" s="101">
        <f t="shared" si="11"/>
        <v>0</v>
      </c>
      <c r="L59" s="101">
        <f t="shared" si="11"/>
        <v>0</v>
      </c>
      <c r="M59" s="101">
        <f t="shared" si="11"/>
        <v>60342</v>
      </c>
    </row>
    <row r="60" spans="1:13" x14ac:dyDescent="0.2">
      <c r="A60" s="26"/>
      <c r="B60" s="59"/>
      <c r="C60" s="159"/>
      <c r="D60" s="59"/>
      <c r="E60" s="24"/>
      <c r="F60" s="112"/>
      <c r="G60" s="67"/>
      <c r="H60" s="24"/>
      <c r="I60" s="112"/>
      <c r="J60" s="112"/>
      <c r="K60" s="112"/>
      <c r="L60" s="112"/>
      <c r="M60" s="112"/>
    </row>
    <row r="61" spans="1:13" ht="12" customHeight="1" x14ac:dyDescent="0.25">
      <c r="A61" s="29"/>
      <c r="B61" s="78" t="s">
        <v>471</v>
      </c>
      <c r="C61" s="160"/>
      <c r="D61" s="65"/>
      <c r="E61" s="27"/>
      <c r="F61" s="101">
        <f>F21+F27+F31+F46+F51+F59</f>
        <v>0</v>
      </c>
      <c r="G61" s="65"/>
      <c r="H61" s="27"/>
      <c r="I61" s="101">
        <f t="shared" ref="I61:M61" si="12">I21+I27+I31+I46+I51+I59</f>
        <v>101132</v>
      </c>
      <c r="J61" s="101">
        <f t="shared" si="12"/>
        <v>0</v>
      </c>
      <c r="K61" s="101">
        <f t="shared" si="12"/>
        <v>-2100</v>
      </c>
      <c r="L61" s="101">
        <f t="shared" si="12"/>
        <v>0</v>
      </c>
      <c r="M61" s="101">
        <f t="shared" si="12"/>
        <v>99032</v>
      </c>
    </row>
    <row r="62" spans="1:13" x14ac:dyDescent="0.2">
      <c r="A62" s="22"/>
      <c r="B62" s="22"/>
      <c r="D62" s="22"/>
      <c r="E62" s="22"/>
      <c r="F62" s="7"/>
      <c r="G62" s="22"/>
      <c r="H62" s="22"/>
      <c r="I62" s="7"/>
      <c r="J62" s="7"/>
      <c r="K62" s="7"/>
      <c r="M62" s="7" t="str">
        <f>IF(M61-SUM(I61:L61)=0,"        ^",M61-SUM(I61:L61))</f>
        <v xml:space="preserve">        ^</v>
      </c>
    </row>
    <row r="63" spans="1:13" x14ac:dyDescent="0.2">
      <c r="A63" s="22"/>
      <c r="B63" s="22"/>
      <c r="D63" s="22"/>
      <c r="E63" s="22"/>
      <c r="F63" s="7"/>
      <c r="G63" s="22"/>
      <c r="H63" s="22"/>
      <c r="I63" s="7"/>
      <c r="J63" s="7"/>
      <c r="K63" s="7"/>
      <c r="L63" s="7"/>
      <c r="M63" s="79"/>
    </row>
    <row r="64" spans="1:13" x14ac:dyDescent="0.2">
      <c r="A64" s="22"/>
      <c r="B64" s="22"/>
      <c r="D64" s="22"/>
      <c r="E64" s="22"/>
      <c r="F64" s="7"/>
      <c r="G64" s="22"/>
      <c r="H64" s="22"/>
      <c r="I64" s="7"/>
      <c r="J64" s="7"/>
      <c r="K64" s="7"/>
      <c r="L64" s="7"/>
      <c r="M64" s="7"/>
    </row>
    <row r="65" spans="1:13" x14ac:dyDescent="0.2">
      <c r="A65" s="22"/>
      <c r="B65" s="22"/>
      <c r="D65" s="22"/>
      <c r="E65" s="22"/>
      <c r="F65" s="7"/>
      <c r="G65" s="22"/>
      <c r="H65" s="22"/>
      <c r="I65" s="7"/>
      <c r="J65" s="7"/>
      <c r="K65" s="7"/>
      <c r="L65" s="7"/>
      <c r="M65" s="7"/>
    </row>
    <row r="66" spans="1:13" x14ac:dyDescent="0.2">
      <c r="A66" s="22"/>
      <c r="B66" s="22"/>
      <c r="D66" s="22"/>
      <c r="E66" s="22"/>
      <c r="F66" s="7"/>
      <c r="G66" s="22"/>
      <c r="H66" s="22"/>
      <c r="I66" s="7"/>
      <c r="J66" s="7"/>
      <c r="K66" s="7"/>
      <c r="L66" s="7"/>
      <c r="M66" s="7"/>
    </row>
    <row r="67" spans="1:13" x14ac:dyDescent="0.2">
      <c r="A67" s="22"/>
      <c r="B67" s="22"/>
      <c r="D67" s="22"/>
      <c r="E67" s="22"/>
      <c r="F67" s="7"/>
      <c r="G67" s="22"/>
      <c r="H67" s="22"/>
      <c r="I67" s="7"/>
      <c r="J67" s="7"/>
      <c r="K67" s="7"/>
      <c r="L67" s="7"/>
      <c r="M67" s="7"/>
    </row>
    <row r="68" spans="1:13" x14ac:dyDescent="0.2">
      <c r="A68" s="22"/>
      <c r="B68" s="22"/>
      <c r="D68" s="22"/>
      <c r="E68" s="22"/>
      <c r="F68" s="7"/>
      <c r="G68" s="22"/>
      <c r="H68" s="22"/>
      <c r="I68" s="7"/>
      <c r="J68" s="7"/>
      <c r="K68" s="7"/>
      <c r="L68" s="7"/>
      <c r="M68" s="7"/>
    </row>
    <row r="69" spans="1:13" x14ac:dyDescent="0.2">
      <c r="A69" s="22"/>
      <c r="B69" s="22"/>
      <c r="D69" s="22"/>
      <c r="E69" s="22"/>
      <c r="F69" s="7"/>
      <c r="G69" s="22"/>
      <c r="H69" s="22"/>
      <c r="I69" s="7"/>
      <c r="J69" s="7"/>
      <c r="K69" s="7"/>
      <c r="L69" s="7"/>
      <c r="M69" s="7"/>
    </row>
    <row r="70" spans="1:13" x14ac:dyDescent="0.2">
      <c r="A70" s="22"/>
      <c r="B70" s="22"/>
      <c r="D70" s="22"/>
      <c r="E70" s="22"/>
      <c r="F70" s="7"/>
      <c r="G70" s="22"/>
      <c r="H70" s="22"/>
      <c r="I70" s="7"/>
      <c r="J70" s="7"/>
      <c r="K70" s="7"/>
      <c r="L70" s="7"/>
      <c r="M70" s="7"/>
    </row>
    <row r="71" spans="1:13" x14ac:dyDescent="0.2">
      <c r="A71" s="22"/>
      <c r="B71" s="22"/>
      <c r="D71" s="22"/>
      <c r="E71" s="22"/>
      <c r="F71" s="7"/>
      <c r="G71" s="22"/>
      <c r="H71" s="22"/>
      <c r="I71" s="7"/>
      <c r="J71" s="7"/>
      <c r="K71" s="7"/>
      <c r="L71" s="7"/>
      <c r="M71" s="7"/>
    </row>
    <row r="72" spans="1:13" x14ac:dyDescent="0.2">
      <c r="A72" s="22"/>
      <c r="B72" s="22"/>
      <c r="D72" s="22"/>
      <c r="E72" s="22"/>
      <c r="F72" s="7"/>
      <c r="G72" s="22"/>
      <c r="H72" s="22"/>
      <c r="I72" s="7"/>
      <c r="J72" s="7"/>
      <c r="K72" s="7"/>
      <c r="L72" s="7"/>
      <c r="M72" s="7"/>
    </row>
    <row r="73" spans="1:13" x14ac:dyDescent="0.2">
      <c r="A73" s="22"/>
      <c r="B73" s="22"/>
      <c r="D73" s="22"/>
      <c r="E73" s="22"/>
      <c r="F73" s="7"/>
      <c r="G73" s="22"/>
      <c r="H73" s="22"/>
      <c r="I73" s="7"/>
      <c r="J73" s="7"/>
      <c r="K73" s="7"/>
      <c r="L73" s="7"/>
      <c r="M73" s="7"/>
    </row>
    <row r="74" spans="1:13" x14ac:dyDescent="0.2">
      <c r="A74" s="22"/>
      <c r="B74" s="22"/>
      <c r="D74" s="22"/>
      <c r="E74" s="22"/>
      <c r="F74" s="7"/>
      <c r="G74" s="22"/>
      <c r="H74" s="22"/>
      <c r="I74" s="7"/>
      <c r="J74" s="7"/>
      <c r="K74" s="7"/>
      <c r="L74" s="7"/>
      <c r="M74" s="7"/>
    </row>
    <row r="75" spans="1:13" x14ac:dyDescent="0.2">
      <c r="A75" s="22"/>
      <c r="B75" s="22"/>
      <c r="D75" s="22"/>
      <c r="E75" s="22"/>
      <c r="F75" s="7"/>
      <c r="G75" s="22"/>
      <c r="H75" s="22"/>
      <c r="I75" s="7"/>
      <c r="J75" s="7"/>
      <c r="K75" s="7"/>
      <c r="L75" s="7"/>
      <c r="M75" s="7"/>
    </row>
    <row r="76" spans="1:13" x14ac:dyDescent="0.2">
      <c r="A76" s="22"/>
      <c r="B76" s="22"/>
      <c r="D76" s="22"/>
      <c r="E76" s="22"/>
      <c r="F76" s="7"/>
      <c r="G76" s="22"/>
      <c r="H76" s="22"/>
      <c r="I76" s="7"/>
      <c r="J76" s="7"/>
      <c r="K76" s="7"/>
      <c r="L76" s="7"/>
      <c r="M76" s="7"/>
    </row>
    <row r="77" spans="1:13" x14ac:dyDescent="0.2">
      <c r="A77" s="22"/>
      <c r="B77" s="22"/>
      <c r="D77" s="22"/>
      <c r="E77" s="22"/>
      <c r="F77" s="7"/>
      <c r="G77" s="22"/>
      <c r="H77" s="22"/>
      <c r="I77" s="7"/>
      <c r="J77" s="7"/>
      <c r="K77" s="7"/>
      <c r="L77" s="7"/>
      <c r="M77" s="7"/>
    </row>
    <row r="78" spans="1:13" x14ac:dyDescent="0.2">
      <c r="A78" s="22"/>
      <c r="B78" s="22"/>
      <c r="D78" s="22"/>
      <c r="E78" s="22"/>
      <c r="F78" s="7"/>
      <c r="G78" s="22"/>
      <c r="H78" s="22"/>
      <c r="I78" s="7"/>
      <c r="J78" s="7"/>
      <c r="K78" s="7"/>
      <c r="L78" s="7"/>
      <c r="M78" s="7"/>
    </row>
    <row r="79" spans="1:13" x14ac:dyDescent="0.2">
      <c r="A79" s="22"/>
      <c r="B79" s="22"/>
      <c r="D79" s="22"/>
      <c r="E79" s="22"/>
      <c r="F79" s="7"/>
      <c r="G79" s="22"/>
      <c r="H79" s="22"/>
      <c r="I79" s="7"/>
      <c r="J79" s="7"/>
      <c r="K79" s="7"/>
      <c r="L79" s="7"/>
      <c r="M79" s="7"/>
    </row>
    <row r="80" spans="1:13" x14ac:dyDescent="0.2">
      <c r="A80" s="22"/>
      <c r="B80" s="22"/>
      <c r="D80" s="22"/>
      <c r="E80" s="22"/>
      <c r="F80" s="7"/>
      <c r="G80" s="22"/>
      <c r="H80" s="22"/>
      <c r="I80" s="7"/>
      <c r="J80" s="7"/>
      <c r="K80" s="7"/>
      <c r="L80" s="7"/>
      <c r="M80" s="7"/>
    </row>
    <row r="81" spans="1:13" x14ac:dyDescent="0.2">
      <c r="A81" s="22"/>
      <c r="B81" s="22"/>
      <c r="D81" s="22"/>
      <c r="E81" s="22"/>
      <c r="F81" s="7"/>
      <c r="G81" s="22"/>
      <c r="H81" s="22"/>
      <c r="I81" s="7"/>
      <c r="J81" s="7"/>
      <c r="K81" s="7"/>
      <c r="L81" s="7"/>
      <c r="M81" s="7"/>
    </row>
    <row r="82" spans="1:13" x14ac:dyDescent="0.2">
      <c r="A82" s="22"/>
      <c r="B82" s="22"/>
      <c r="D82" s="22"/>
      <c r="E82" s="22"/>
      <c r="F82" s="7"/>
      <c r="G82" s="22"/>
      <c r="H82" s="22"/>
      <c r="I82" s="7"/>
      <c r="J82" s="7"/>
      <c r="K82" s="7"/>
      <c r="L82" s="7"/>
      <c r="M82" s="7"/>
    </row>
    <row r="83" spans="1:13" x14ac:dyDescent="0.2">
      <c r="A83" s="22"/>
      <c r="B83" s="22"/>
      <c r="D83" s="22"/>
      <c r="E83" s="22"/>
      <c r="F83" s="7"/>
      <c r="G83" s="22"/>
      <c r="H83" s="22"/>
      <c r="I83" s="7"/>
      <c r="J83" s="7"/>
      <c r="K83" s="7"/>
      <c r="L83" s="7"/>
      <c r="M83" s="7"/>
    </row>
    <row r="84" spans="1:13" x14ac:dyDescent="0.2">
      <c r="A84" s="22"/>
      <c r="B84" s="22"/>
      <c r="D84" s="22"/>
      <c r="E84" s="22"/>
      <c r="F84" s="7"/>
      <c r="G84" s="22"/>
      <c r="H84" s="22"/>
      <c r="I84" s="7"/>
      <c r="J84" s="7"/>
      <c r="K84" s="7"/>
      <c r="L84" s="7"/>
      <c r="M84" s="7"/>
    </row>
    <row r="85" spans="1:13" x14ac:dyDescent="0.2">
      <c r="A85" s="22"/>
      <c r="B85" s="22"/>
      <c r="D85" s="22"/>
      <c r="E85" s="22"/>
      <c r="F85" s="7"/>
      <c r="G85" s="22"/>
      <c r="H85" s="22"/>
      <c r="I85" s="7"/>
      <c r="J85" s="7"/>
      <c r="K85" s="7"/>
      <c r="L85" s="7"/>
      <c r="M85" s="7"/>
    </row>
    <row r="86" spans="1:13" x14ac:dyDescent="0.2">
      <c r="A86" s="22"/>
      <c r="B86" s="22"/>
      <c r="D86" s="22"/>
      <c r="E86" s="22"/>
      <c r="F86" s="7"/>
      <c r="G86" s="22"/>
      <c r="H86" s="22"/>
      <c r="I86" s="7"/>
      <c r="J86" s="7"/>
      <c r="K86" s="7"/>
      <c r="L86" s="7"/>
      <c r="M86" s="7"/>
    </row>
    <row r="87" spans="1:13" x14ac:dyDescent="0.2">
      <c r="A87" s="22"/>
      <c r="B87" s="22"/>
      <c r="D87" s="22"/>
      <c r="E87" s="22"/>
      <c r="F87" s="7"/>
      <c r="G87" s="22"/>
      <c r="H87" s="22"/>
      <c r="I87" s="7"/>
      <c r="J87" s="7"/>
      <c r="K87" s="7"/>
      <c r="L87" s="7"/>
      <c r="M87" s="7"/>
    </row>
    <row r="88" spans="1:13" x14ac:dyDescent="0.2">
      <c r="A88" s="22"/>
      <c r="B88" s="22"/>
      <c r="D88" s="22"/>
      <c r="E88" s="22"/>
      <c r="F88" s="7"/>
      <c r="G88" s="22"/>
      <c r="H88" s="22"/>
      <c r="I88" s="7"/>
      <c r="J88" s="7"/>
      <c r="K88" s="7"/>
      <c r="L88" s="7"/>
      <c r="M88" s="7"/>
    </row>
    <row r="89" spans="1:13" x14ac:dyDescent="0.2">
      <c r="A89" s="22"/>
      <c r="B89" s="22"/>
      <c r="D89" s="22"/>
      <c r="E89" s="22"/>
      <c r="F89" s="7"/>
      <c r="G89" s="22"/>
      <c r="H89" s="22"/>
      <c r="I89" s="7"/>
      <c r="J89" s="7"/>
      <c r="K89" s="7"/>
      <c r="L89" s="7"/>
      <c r="M89" s="7"/>
    </row>
    <row r="90" spans="1:13" x14ac:dyDescent="0.2">
      <c r="A90" s="22"/>
      <c r="B90" s="22"/>
      <c r="D90" s="22"/>
      <c r="E90" s="22"/>
      <c r="F90" s="7"/>
      <c r="G90" s="22"/>
      <c r="H90" s="22"/>
      <c r="I90" s="7"/>
      <c r="J90" s="7"/>
      <c r="K90" s="7"/>
      <c r="L90" s="7"/>
      <c r="M90" s="7"/>
    </row>
    <row r="91" spans="1:13" x14ac:dyDescent="0.2">
      <c r="A91" s="22"/>
      <c r="B91" s="22"/>
      <c r="D91" s="22"/>
      <c r="E91" s="22"/>
      <c r="F91" s="7"/>
      <c r="G91" s="22"/>
      <c r="H91" s="22"/>
      <c r="I91" s="7"/>
      <c r="J91" s="7"/>
      <c r="K91" s="7"/>
      <c r="L91" s="7"/>
      <c r="M91" s="7"/>
    </row>
    <row r="92" spans="1:13" x14ac:dyDescent="0.2">
      <c r="A92" s="22"/>
      <c r="B92" s="22"/>
      <c r="D92" s="22"/>
      <c r="E92" s="22"/>
      <c r="F92" s="7"/>
      <c r="G92" s="22"/>
      <c r="H92" s="22"/>
      <c r="I92" s="7"/>
      <c r="J92" s="7"/>
      <c r="K92" s="7"/>
      <c r="L92" s="7"/>
      <c r="M92" s="7"/>
    </row>
    <row r="93" spans="1:13" x14ac:dyDescent="0.2">
      <c r="A93" s="22"/>
      <c r="B93" s="22"/>
      <c r="D93" s="22"/>
      <c r="E93" s="22"/>
      <c r="F93" s="7"/>
      <c r="G93" s="22"/>
      <c r="H93" s="22"/>
      <c r="I93" s="7"/>
      <c r="J93" s="7"/>
      <c r="K93" s="7"/>
      <c r="L93" s="7"/>
      <c r="M93" s="7"/>
    </row>
    <row r="94" spans="1:13" x14ac:dyDescent="0.2">
      <c r="A94" s="22"/>
      <c r="B94" s="22"/>
      <c r="D94" s="22"/>
      <c r="E94" s="22"/>
      <c r="F94" s="7"/>
      <c r="G94" s="22"/>
      <c r="H94" s="22"/>
      <c r="I94" s="7"/>
      <c r="J94" s="7"/>
      <c r="K94" s="7"/>
      <c r="L94" s="7"/>
      <c r="M94" s="7"/>
    </row>
    <row r="95" spans="1:13" x14ac:dyDescent="0.2">
      <c r="A95" s="22"/>
      <c r="B95" s="22"/>
      <c r="D95" s="22"/>
      <c r="E95" s="22"/>
      <c r="F95" s="7"/>
      <c r="G95" s="22"/>
      <c r="H95" s="22"/>
      <c r="I95" s="7"/>
      <c r="J95" s="7"/>
      <c r="K95" s="7"/>
      <c r="L95" s="7"/>
      <c r="M95" s="7"/>
    </row>
    <row r="96" spans="1:13" x14ac:dyDescent="0.2">
      <c r="A96" s="22"/>
      <c r="B96" s="22"/>
      <c r="D96" s="22"/>
      <c r="E96" s="22"/>
      <c r="F96" s="7"/>
      <c r="G96" s="22"/>
      <c r="H96" s="22"/>
      <c r="I96" s="7"/>
      <c r="J96" s="7"/>
      <c r="K96" s="7"/>
      <c r="L96" s="7"/>
      <c r="M96" s="7"/>
    </row>
    <row r="97" spans="1:13" x14ac:dyDescent="0.2">
      <c r="A97" s="22"/>
      <c r="B97" s="22"/>
      <c r="D97" s="22"/>
      <c r="E97" s="22"/>
      <c r="F97" s="7"/>
      <c r="G97" s="22"/>
      <c r="H97" s="22"/>
      <c r="I97" s="7"/>
      <c r="J97" s="7"/>
      <c r="K97" s="7"/>
      <c r="L97" s="7"/>
      <c r="M97" s="7"/>
    </row>
    <row r="98" spans="1:13" x14ac:dyDescent="0.2">
      <c r="A98" s="22"/>
      <c r="B98" s="22"/>
      <c r="D98" s="22"/>
      <c r="E98" s="22"/>
      <c r="F98" s="7"/>
      <c r="G98" s="22"/>
      <c r="H98" s="22"/>
      <c r="I98" s="7"/>
      <c r="J98" s="7"/>
      <c r="K98" s="7"/>
      <c r="L98" s="7"/>
      <c r="M98" s="7"/>
    </row>
    <row r="99" spans="1:13" x14ac:dyDescent="0.2">
      <c r="A99" s="22"/>
      <c r="B99" s="22"/>
      <c r="D99" s="22"/>
      <c r="E99" s="22"/>
      <c r="F99" s="7"/>
      <c r="G99" s="22"/>
      <c r="H99" s="22"/>
      <c r="I99" s="7"/>
      <c r="J99" s="7"/>
      <c r="K99" s="7"/>
      <c r="L99" s="7"/>
      <c r="M99" s="7"/>
    </row>
    <row r="100" spans="1:13" x14ac:dyDescent="0.2">
      <c r="A100" s="22"/>
      <c r="B100" s="22"/>
      <c r="D100" s="22"/>
      <c r="E100" s="22"/>
      <c r="F100" s="7"/>
      <c r="G100" s="22"/>
      <c r="H100" s="22"/>
      <c r="I100" s="7"/>
      <c r="J100" s="7"/>
      <c r="K100" s="7"/>
      <c r="L100" s="7"/>
      <c r="M100" s="7"/>
    </row>
    <row r="101" spans="1:13" x14ac:dyDescent="0.2">
      <c r="A101" s="22"/>
      <c r="B101" s="22"/>
      <c r="D101" s="22"/>
      <c r="E101" s="22"/>
      <c r="F101" s="7"/>
      <c r="G101" s="22"/>
      <c r="H101" s="22"/>
      <c r="I101" s="7"/>
      <c r="J101" s="7"/>
      <c r="K101" s="7"/>
      <c r="L101" s="7"/>
      <c r="M101" s="7"/>
    </row>
    <row r="102" spans="1:13" x14ac:dyDescent="0.2">
      <c r="A102" s="22"/>
      <c r="B102" s="22"/>
      <c r="D102" s="22"/>
      <c r="E102" s="22"/>
      <c r="F102" s="7"/>
      <c r="G102" s="22"/>
      <c r="H102" s="22"/>
      <c r="I102" s="7"/>
      <c r="J102" s="7"/>
      <c r="K102" s="7"/>
      <c r="L102" s="7"/>
      <c r="M102" s="7"/>
    </row>
    <row r="103" spans="1:13" x14ac:dyDescent="0.2">
      <c r="A103" s="22"/>
      <c r="B103" s="22"/>
      <c r="D103" s="22"/>
      <c r="E103" s="22"/>
      <c r="F103" s="7"/>
      <c r="G103" s="22"/>
      <c r="H103" s="22"/>
      <c r="I103" s="7"/>
      <c r="J103" s="7"/>
      <c r="K103" s="7"/>
      <c r="L103" s="7"/>
      <c r="M103" s="7"/>
    </row>
    <row r="104" spans="1:13" x14ac:dyDescent="0.2">
      <c r="A104" s="22"/>
      <c r="B104" s="22"/>
      <c r="D104" s="22"/>
      <c r="E104" s="22"/>
      <c r="F104" s="7"/>
      <c r="G104" s="22"/>
      <c r="H104" s="22"/>
      <c r="I104" s="7"/>
      <c r="J104" s="7"/>
      <c r="K104" s="7"/>
      <c r="L104" s="7"/>
      <c r="M104" s="7"/>
    </row>
    <row r="105" spans="1:13" x14ac:dyDescent="0.2">
      <c r="A105" s="22"/>
      <c r="B105" s="22"/>
      <c r="D105" s="22"/>
      <c r="E105" s="22"/>
      <c r="F105" s="7"/>
      <c r="G105" s="22"/>
      <c r="H105" s="22"/>
      <c r="I105" s="7"/>
      <c r="J105" s="7"/>
      <c r="K105" s="7"/>
      <c r="L105" s="7"/>
      <c r="M105" s="7"/>
    </row>
    <row r="106" spans="1:13" x14ac:dyDescent="0.2">
      <c r="A106" s="22"/>
      <c r="B106" s="22"/>
      <c r="D106" s="22"/>
      <c r="E106" s="22"/>
      <c r="F106" s="7"/>
      <c r="G106" s="22"/>
      <c r="H106" s="22"/>
      <c r="I106" s="7"/>
      <c r="J106" s="7"/>
      <c r="K106" s="7"/>
      <c r="L106" s="7"/>
      <c r="M106" s="7"/>
    </row>
    <row r="107" spans="1:13" x14ac:dyDescent="0.2">
      <c r="A107" s="22"/>
      <c r="B107" s="22"/>
      <c r="D107" s="22"/>
      <c r="E107" s="22"/>
      <c r="F107" s="7"/>
      <c r="G107" s="22"/>
      <c r="H107" s="22"/>
      <c r="I107" s="7"/>
      <c r="J107" s="7"/>
      <c r="K107" s="7"/>
      <c r="L107" s="7"/>
      <c r="M107" s="7"/>
    </row>
    <row r="108" spans="1:13" x14ac:dyDescent="0.2">
      <c r="A108" s="22"/>
      <c r="B108" s="22"/>
      <c r="D108" s="22"/>
      <c r="E108" s="22"/>
      <c r="F108" s="76"/>
      <c r="G108" s="22"/>
      <c r="H108" s="22"/>
      <c r="I108" s="22"/>
      <c r="J108" s="22"/>
      <c r="K108" s="22"/>
      <c r="L108" s="22"/>
      <c r="M108" s="22"/>
    </row>
    <row r="109" spans="1:13" x14ac:dyDescent="0.2">
      <c r="A109" s="22"/>
      <c r="B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x14ac:dyDescent="0.2">
      <c r="A110" s="22"/>
      <c r="B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x14ac:dyDescent="0.2">
      <c r="A111" s="22"/>
      <c r="B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x14ac:dyDescent="0.2">
      <c r="A112" s="22"/>
      <c r="B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x14ac:dyDescent="0.2">
      <c r="A113" s="22"/>
      <c r="B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x14ac:dyDescent="0.2">
      <c r="A114" s="22"/>
      <c r="B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x14ac:dyDescent="0.2">
      <c r="A115" s="22"/>
      <c r="B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x14ac:dyDescent="0.2">
      <c r="A116" s="22"/>
      <c r="B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x14ac:dyDescent="0.2">
      <c r="A117" s="22"/>
      <c r="B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</sheetData>
  <mergeCells count="1">
    <mergeCell ref="I2:M2"/>
  </mergeCells>
  <pageMargins left="0.23622047244094491" right="0.23622047244094491" top="0.51181102362204722" bottom="0.51181102362204722" header="0.31496062992125984" footer="0.31496062992125984"/>
  <pageSetup paperSize="9" orientation="landscape" r:id="rId1"/>
  <headerFooter>
    <oddHeader>&amp;L&amp;"Aptos,Bold"Melksham Town Council&amp;C&amp;"Aptos,Bold"Fixed Asset Register</oddHeader>
    <oddFooter>&amp;L&amp;"Aptos,Regular"&amp;8&amp;F&amp;C&amp;"Aptos,Regular"&amp;8Printed &amp;D&amp;R&amp;"Aptos,Regular"&amp;8Page 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B69F1F2F9FD4DB7969884CB1668CC" ma:contentTypeVersion="6" ma:contentTypeDescription="Create a new document." ma:contentTypeScope="" ma:versionID="21a9aa83e65b3ff1aff24e28704809fb">
  <xsd:schema xmlns:xsd="http://www.w3.org/2001/XMLSchema" xmlns:xs="http://www.w3.org/2001/XMLSchema" xmlns:p="http://schemas.microsoft.com/office/2006/metadata/properties" xmlns:ns2="12dd8a4b-e451-4655-9c45-668213450d66" targetNamespace="http://schemas.microsoft.com/office/2006/metadata/properties" ma:root="true" ma:fieldsID="c62858a2d72074690e96a046ac472388" ns2:_="">
    <xsd:import namespace="12dd8a4b-e451-4655-9c45-668213450d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IssuedBy" minOccurs="0"/>
                <xsd:element ref="ns2:ExpiryDate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d8a4b-e451-4655-9c45-668213450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ssuedBy" ma:index="11" nillable="true" ma:displayName="Issued By " ma:description="Who issued this lease " ma:format="Dropdown" ma:internalName="IssuedBy">
      <xsd:simpleType>
        <xsd:restriction base="dms:Text">
          <xsd:maxLength value="255"/>
        </xsd:restriction>
      </xsd:simpleType>
    </xsd:element>
    <xsd:element name="ExpiryDate" ma:index="12" nillable="true" ma:displayName="Expiry Date " ma:format="DateOnly" ma:internalName="ExpiryDate">
      <xsd:simpleType>
        <xsd:restriction base="dms:DateTime"/>
      </xsd:simpleType>
    </xsd:element>
    <xsd:element name="Status" ma:index="13" nillable="true" ma:displayName="Status " ma:format="Dropdown" ma:internalName="Status">
      <xsd:simpleType>
        <xsd:restriction base="dms:Choice">
          <xsd:enumeration value="Signed "/>
          <xsd:enumeration value="Under Review "/>
          <xsd:enumeration value="Expired 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piryDate xmlns="12dd8a4b-e451-4655-9c45-668213450d66" xsi:nil="true"/>
    <Status xmlns="12dd8a4b-e451-4655-9c45-668213450d66" xsi:nil="true"/>
    <IssuedBy xmlns="12dd8a4b-e451-4655-9c45-668213450d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11B076-8181-42FA-A708-ADE4248F8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dd8a4b-e451-4655-9c45-668213450d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3A9CE8-88B6-4BC3-9A9C-190C82FCD740}">
  <ds:schemaRefs>
    <ds:schemaRef ds:uri="http://purl.org/dc/elements/1.1/"/>
    <ds:schemaRef ds:uri="http://schemas.microsoft.com/office/2006/metadata/properties"/>
    <ds:schemaRef ds:uri="http://purl.org/dc/terms/"/>
    <ds:schemaRef ds:uri="12dd8a4b-e451-4655-9c45-668213450d6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AF6BFD-51F6-49ED-BF23-F3BEB6E5EE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2fe71b-8ebf-4aec-b655-ab26abb14fc4}" enabled="1" method="Standard" siteId="{b163abdf-ec1e-4bf7-9c1e-698994a1f0b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Summary</vt:lpstr>
      <vt:lpstr>1-Land &amp; Bldgs</vt:lpstr>
      <vt:lpstr>2-Open Space &amp; Play Areas</vt:lpstr>
      <vt:lpstr>3-Office &amp; Town Hall</vt:lpstr>
      <vt:lpstr>4-Infrastucture</vt:lpstr>
      <vt:lpstr>5-Community Assets</vt:lpstr>
      <vt:lpstr>6-Assembly Hall</vt:lpstr>
      <vt:lpstr>7-Grounds Equipment</vt:lpstr>
      <vt:lpstr>'1-Land &amp; Bldgs'!Print_Area</vt:lpstr>
      <vt:lpstr>'2-Open Space &amp; Play Areas'!Print_Area</vt:lpstr>
      <vt:lpstr>'3-Office &amp; Town Hall'!Print_Area</vt:lpstr>
      <vt:lpstr>'4-Infrastucture'!Print_Area</vt:lpstr>
      <vt:lpstr>'5-Community Assets'!Print_Area</vt:lpstr>
      <vt:lpstr>'6-Assembly Hall'!Print_Area</vt:lpstr>
      <vt:lpstr>'7-Grounds Equipment'!Print_Area</vt:lpstr>
      <vt:lpstr>'1-Land &amp; Bldgs'!Print_Titles</vt:lpstr>
      <vt:lpstr>'2-Open Space &amp; Play Areas'!Print_Titles</vt:lpstr>
      <vt:lpstr>'3-Office &amp; Town Hall'!Print_Titles</vt:lpstr>
      <vt:lpstr>'4-Infrastucture'!Print_Titles</vt:lpstr>
      <vt:lpstr>'5-Community Assets'!Print_Titles</vt:lpstr>
      <vt:lpstr>'6-Assembly Hall'!Print_Titles</vt:lpstr>
      <vt:lpstr>'7-Grounds Equipment'!Print_Titles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david</dc:creator>
  <cp:lastModifiedBy>David Skinner</cp:lastModifiedBy>
  <cp:lastPrinted>2026-06-09T16:04:12Z</cp:lastPrinted>
  <dcterms:created xsi:type="dcterms:W3CDTF">2026-05-26T14:37:11Z</dcterms:created>
  <dcterms:modified xsi:type="dcterms:W3CDTF">2026-06-15T15:22:02Z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2025-06-27T00:00:00Z</vt:filetime>
  </property>
  <property fmtid="{D5CDD505-2E9C-101B-9397-08002B2CF9AE}" pid="4" name="Creator">
    <vt:lpwstr>Microsoft® Excel® for Microsoft 365</vt:lpwstr>
  </property>
  <property fmtid="{D5CDD505-2E9C-101B-9397-08002B2CF9AE}" pid="5" name="LastSaved">
    <vt:filetime>2026-05-26T00:00:00Z</vt:filetime>
  </property>
  <property fmtid="{D5CDD505-2E9C-101B-9397-08002B2CF9AE}" pid="6" name="Producer">
    <vt:lpwstr>GPL Ghostscript 9.55.0</vt:lpwstr>
  </property>
  <property fmtid="{D5CDD505-2E9C-101B-9397-08002B2CF9AE}" pid="7" name="ContentTypeId">
    <vt:lpwstr>0x010100F49B69F1F2F9FD4DB7969884CB1668CC</vt:lpwstr>
  </property>
</Properties>
</file>